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CDKT" sheetId="1" r:id="rId1"/>
    <sheet name="KQKD" sheetId="2" r:id="rId2"/>
    <sheet name="LCTT" sheetId="3" r:id="rId3"/>
    <sheet name="TMTC" sheetId="4" r:id="rId4"/>
  </sheets>
  <definedNames>
    <definedName name="_xlnm._FilterDatabase" localSheetId="3" hidden="1">'TMTC'!$A$10:$G$431</definedName>
    <definedName name="_xlnm.Print_Area" localSheetId="2">'LCTT'!$A$1:$E$63</definedName>
    <definedName name="_xlnm.Print_Area" localSheetId="3">'TMTC'!$A$1:$G$440</definedName>
    <definedName name="_xlnm.Print_Titles" localSheetId="0">'CDKT'!$10:$10</definedName>
    <definedName name="_xlnm.Print_Titles" localSheetId="1">'KQKD'!$11:$11</definedName>
    <definedName name="_xlnm.Print_Titles" localSheetId="3">'TMTC'!$9:$10</definedName>
    <definedName name="RATE">#REF!</definedName>
  </definedNames>
  <calcPr fullCalcOnLoad="1"/>
</workbook>
</file>

<file path=xl/sharedStrings.xml><?xml version="1.0" encoding="utf-8"?>
<sst xmlns="http://schemas.openxmlformats.org/spreadsheetml/2006/main" count="952" uniqueCount="680">
  <si>
    <t>C«ng ty cæ phÇn Kinh doanh khÝ hãa láng MiÒn Nam</t>
  </si>
  <si>
    <t>Petro Vietnam  tower, sè 1-5 Lª DuÈn, P. BÕn nghÐ, Q1, HCM</t>
  </si>
  <si>
    <t>BẢNG CÂN ĐỐI KẾ TOÁN</t>
  </si>
  <si>
    <t>Tại ngày 31 tháng 03 năm 2008</t>
  </si>
  <si>
    <t>ChØ tiªu</t>
  </si>
  <si>
    <t>M· sè</t>
  </si>
  <si>
    <t>ThuyÕt minh</t>
  </si>
  <si>
    <t>Sè cuèi kú</t>
  </si>
  <si>
    <t>Sè ®Çu kú</t>
  </si>
  <si>
    <t>A. Tµi s¶n ng¾n h¹n (100=110+120+130+140+150)</t>
  </si>
  <si>
    <t>100</t>
  </si>
  <si>
    <t/>
  </si>
  <si>
    <t xml:space="preserve">  I. TiÒn vµ c¸c kho¶n t­¬ng ®­¬ng tiÒn</t>
  </si>
  <si>
    <t>110</t>
  </si>
  <si>
    <t xml:space="preserve">   1. TiÒn</t>
  </si>
  <si>
    <t>111</t>
  </si>
  <si>
    <t>V.01</t>
  </si>
  <si>
    <t xml:space="preserve">   2. C¸c kho¶n t­¬ng ®­¬ng tiÒn</t>
  </si>
  <si>
    <t>112</t>
  </si>
  <si>
    <t xml:space="preserve"> II. C¸c kho¶n ®Çu t­ tµi chÝnh ng¾n h¹n</t>
  </si>
  <si>
    <t>120</t>
  </si>
  <si>
    <t>V.02</t>
  </si>
  <si>
    <t xml:space="preserve">   1. §Çu t­ ng¾n h¹n</t>
  </si>
  <si>
    <t>121</t>
  </si>
  <si>
    <t xml:space="preserve">   2. Dù phßng gi¶m gi¸ chøng kho¸n ®Çu t­ ng¾n h¹n</t>
  </si>
  <si>
    <t>129</t>
  </si>
  <si>
    <t>III. C¸c kho¶n ph¶i thu ng¾n h¹n</t>
  </si>
  <si>
    <t>130</t>
  </si>
  <si>
    <t xml:space="preserve">   1. Ph¶i thu cña kh¸ch hµng</t>
  </si>
  <si>
    <t>131</t>
  </si>
  <si>
    <t xml:space="preserve">   2. Tr¶ tr­íc cho ng­êi b¸n</t>
  </si>
  <si>
    <t>132</t>
  </si>
  <si>
    <t xml:space="preserve">   3. Ph¶i thu néi bé ng¾n h¹n</t>
  </si>
  <si>
    <t>133</t>
  </si>
  <si>
    <t xml:space="preserve">   4. Ph¶i thu theo tiÕn ®é kÕ ho¹ch hîp ®ång x©y dùng</t>
  </si>
  <si>
    <t>134</t>
  </si>
  <si>
    <t xml:space="preserve">   5. C¸c kho¶n ph¶i thu kh¸c</t>
  </si>
  <si>
    <t>135</t>
  </si>
  <si>
    <t>V.03</t>
  </si>
  <si>
    <t xml:space="preserve">   6. Dù phßng c¸c kho¶n ph¶i thu khã ®ßi</t>
  </si>
  <si>
    <t>139</t>
  </si>
  <si>
    <t xml:space="preserve"> IV. Hµng tån kho</t>
  </si>
  <si>
    <t>140</t>
  </si>
  <si>
    <t xml:space="preserve">   1. Hµng tån kho</t>
  </si>
  <si>
    <t>141</t>
  </si>
  <si>
    <t>V.04</t>
  </si>
  <si>
    <t xml:space="preserve">   2. Dù phßng gi¶m gi¸ hµng tån kho</t>
  </si>
  <si>
    <t>149</t>
  </si>
  <si>
    <t xml:space="preserve"> V. Tµi s¶n ng¾n h¹n kh¸c</t>
  </si>
  <si>
    <t>150</t>
  </si>
  <si>
    <t xml:space="preserve">   1. Chi phi tr¶ tr­íc ng¾n h¹n</t>
  </si>
  <si>
    <t>151</t>
  </si>
  <si>
    <t xml:space="preserve">   2. ThuÕ gi¸ trÞ gia t¨ng ®­îc khÊu trõ</t>
  </si>
  <si>
    <t>152</t>
  </si>
  <si>
    <t xml:space="preserve">   3. ThuÕ vµ c¸c kho¶n kh¸c ph¶i thu Nhµ n­íc</t>
  </si>
  <si>
    <t>154</t>
  </si>
  <si>
    <t>V.05</t>
  </si>
  <si>
    <t xml:space="preserve">   5. Tµi s¶n ng¾n h¹n kh¸c</t>
  </si>
  <si>
    <t>158</t>
  </si>
  <si>
    <t>B. Tµi s¶n dµi h¹n (200 = 210 + 220 + 240 + 250 + 260)</t>
  </si>
  <si>
    <t>200</t>
  </si>
  <si>
    <t xml:space="preserve">  I. C¸c kho¶n ph¶i thu dµi h¹n</t>
  </si>
  <si>
    <t>210</t>
  </si>
  <si>
    <t xml:space="preserve">   1. Ph¶i thu dµi h¹n cña kh¸ch hµng</t>
  </si>
  <si>
    <t>211</t>
  </si>
  <si>
    <t xml:space="preserve">   2. Vèn kinh doanh ë ®¬n vÞ trùc thuéc</t>
  </si>
  <si>
    <t>212</t>
  </si>
  <si>
    <t xml:space="preserve">   3. Ph¶i thu dµi h¹n néi bé</t>
  </si>
  <si>
    <t>213</t>
  </si>
  <si>
    <t>V.06</t>
  </si>
  <si>
    <t xml:space="preserve">   4. Ph¶i thu dµi h¹n kh¸c</t>
  </si>
  <si>
    <t>218</t>
  </si>
  <si>
    <t>V.07</t>
  </si>
  <si>
    <t xml:space="preserve">   5. Dù phßng ph¶i thu dµi h¹n khã ®ßi</t>
  </si>
  <si>
    <t>219</t>
  </si>
  <si>
    <t xml:space="preserve">  II. Tµi s¶n cè ®Þnh</t>
  </si>
  <si>
    <t>220</t>
  </si>
  <si>
    <t>V.08</t>
  </si>
  <si>
    <t xml:space="preserve">   1. TSC§ h÷u h×nh</t>
  </si>
  <si>
    <t>221</t>
  </si>
  <si>
    <t xml:space="preserve">    - Nguyªn gi¸</t>
  </si>
  <si>
    <t>222</t>
  </si>
  <si>
    <t xml:space="preserve">    - Gi¸ trÞ hao mßn lòy kÕ</t>
  </si>
  <si>
    <t>223</t>
  </si>
  <si>
    <t xml:space="preserve">   2. TSC§ thuª tµi chÝnh</t>
  </si>
  <si>
    <t>224</t>
  </si>
  <si>
    <t>V.09</t>
  </si>
  <si>
    <t>225</t>
  </si>
  <si>
    <t>226</t>
  </si>
  <si>
    <t xml:space="preserve">   3. TSC§ v« h×nh</t>
  </si>
  <si>
    <t>227</t>
  </si>
  <si>
    <t>V.10</t>
  </si>
  <si>
    <t>228</t>
  </si>
  <si>
    <t>229</t>
  </si>
  <si>
    <t xml:space="preserve">   4. Chi phÝ x©y dùng c¬ b¶n dë dang</t>
  </si>
  <si>
    <t>230</t>
  </si>
  <si>
    <t>V.11</t>
  </si>
  <si>
    <t xml:space="preserve"> III. BÊt ®éng s¶n ®Çu t­</t>
  </si>
  <si>
    <t>240</t>
  </si>
  <si>
    <t>V.12</t>
  </si>
  <si>
    <t>241</t>
  </si>
  <si>
    <t>242</t>
  </si>
  <si>
    <t xml:space="preserve"> IV. C¸c kho¶n ®Çu t­ tµi chÝnh dµi h¹n</t>
  </si>
  <si>
    <t>250</t>
  </si>
  <si>
    <t xml:space="preserve">   1. §Çu t­ vµo c«ng ty con</t>
  </si>
  <si>
    <t>251</t>
  </si>
  <si>
    <t xml:space="preserve">   2. §Çu t­ vµo c«ng ty liªn kÕt, liªn doanh</t>
  </si>
  <si>
    <t>252</t>
  </si>
  <si>
    <t xml:space="preserve">   3. §Çu t­ dµi h¹n kh¸c</t>
  </si>
  <si>
    <t>258</t>
  </si>
  <si>
    <t>V.13</t>
  </si>
  <si>
    <t xml:space="preserve">   4. Dù phßng gi¶m gi¸ ®Çu t­ dµi h¹n</t>
  </si>
  <si>
    <t>259</t>
  </si>
  <si>
    <t xml:space="preserve"> V. Tµi s¶n dµi h¹n kh¸c</t>
  </si>
  <si>
    <t>260</t>
  </si>
  <si>
    <t xml:space="preserve">   1. Chi phÝ tr¶ tr­íc dµi h¹n</t>
  </si>
  <si>
    <t>261</t>
  </si>
  <si>
    <t>V.14</t>
  </si>
  <si>
    <t xml:space="preserve">   2. Tµi s¶n thuÕ thu nhËp ho·n l¹i</t>
  </si>
  <si>
    <t>262</t>
  </si>
  <si>
    <t>V.21</t>
  </si>
  <si>
    <t xml:space="preserve">   3. Tµi s¶n dµi h¹n kh¸c</t>
  </si>
  <si>
    <t>268</t>
  </si>
  <si>
    <t xml:space="preserve">             Tæng céng tµi s¶n (270 = 100 + 200)</t>
  </si>
  <si>
    <t>270</t>
  </si>
  <si>
    <t xml:space="preserve">                     Nguån vèn</t>
  </si>
  <si>
    <t>A. Nî ph¶i tr¶ (300 = 310 + 330)</t>
  </si>
  <si>
    <t>300</t>
  </si>
  <si>
    <t xml:space="preserve">  I. Nî ng¾n h¹n</t>
  </si>
  <si>
    <t>310</t>
  </si>
  <si>
    <t xml:space="preserve">   1. Vay vµ nî ng¾n h¹n</t>
  </si>
  <si>
    <t>311</t>
  </si>
  <si>
    <t>V.15</t>
  </si>
  <si>
    <t xml:space="preserve">   2. Ph¶i tr¶ cho ng­êi b¸n</t>
  </si>
  <si>
    <t>312</t>
  </si>
  <si>
    <t xml:space="preserve">   3. Ng­êi mua tr¶ tiÒn tr­íc</t>
  </si>
  <si>
    <t>313</t>
  </si>
  <si>
    <t xml:space="preserve">   4. ThuÕ vµ c¸c kho¶n ph¶i nép nhµ n­íc</t>
  </si>
  <si>
    <t>314</t>
  </si>
  <si>
    <t>V.16</t>
  </si>
  <si>
    <t xml:space="preserve">   5. Ph¶i tr¶ ng­êi lao ®éng</t>
  </si>
  <si>
    <t>315</t>
  </si>
  <si>
    <t xml:space="preserve">   6. Chi phÝ ph¶i tr¶</t>
  </si>
  <si>
    <t>316</t>
  </si>
  <si>
    <t>V.17</t>
  </si>
  <si>
    <t xml:space="preserve">   7. Ph¶i tr¶ néi bé</t>
  </si>
  <si>
    <t>317</t>
  </si>
  <si>
    <t xml:space="preserve">   8. Ph¶i tr¶ theo tiÕn ®é kÕ ho¹ch hîp ®ång x©y dùng</t>
  </si>
  <si>
    <t>318</t>
  </si>
  <si>
    <t xml:space="preserve">   9. C¸c kho¶n ph¶i tr¶, ph¶i nép ng¾n h¹n kh¸c</t>
  </si>
  <si>
    <t>319</t>
  </si>
  <si>
    <t>V.18</t>
  </si>
  <si>
    <t xml:space="preserve">   10. Dù phßng ph¶i tr¶ ng¾n h¹n</t>
  </si>
  <si>
    <t>320</t>
  </si>
  <si>
    <t xml:space="preserve"> II. Nî dµi h¹n</t>
  </si>
  <si>
    <t>330</t>
  </si>
  <si>
    <t xml:space="preserve">   1. Ph¶i tr¶ dµi h¹n ng­êi b¸n</t>
  </si>
  <si>
    <t>331</t>
  </si>
  <si>
    <t xml:space="preserve">   2. Ph¶i tr¶ dµi h¹n néi bé</t>
  </si>
  <si>
    <t>332</t>
  </si>
  <si>
    <t>V.19</t>
  </si>
  <si>
    <t xml:space="preserve">   3. Ph¶i tr¶ dµi h¹n kh¸c</t>
  </si>
  <si>
    <t>333</t>
  </si>
  <si>
    <t xml:space="preserve">   4. Vay vµ nî dµi h¹n</t>
  </si>
  <si>
    <t>334</t>
  </si>
  <si>
    <t>V.20</t>
  </si>
  <si>
    <t xml:space="preserve">   5. ThuÕ thu nhËp ho·n l¹i ph¶i tr¶</t>
  </si>
  <si>
    <t>335</t>
  </si>
  <si>
    <t xml:space="preserve">   6. Dù phßng trî cÊp mÊt viÖc lµm</t>
  </si>
  <si>
    <t>336</t>
  </si>
  <si>
    <t xml:space="preserve">   7. Dù phßng ph¶i tr¶ dµi h¹n</t>
  </si>
  <si>
    <t>337</t>
  </si>
  <si>
    <t>B. Vèn chñ së h÷u (400 = 410 + 430)</t>
  </si>
  <si>
    <t>400</t>
  </si>
  <si>
    <t xml:space="preserve"> I. Vèn chñ së h÷u</t>
  </si>
  <si>
    <t>410</t>
  </si>
  <si>
    <t>V.22</t>
  </si>
  <si>
    <t xml:space="preserve">   1. Vèn ®Çu t­ cña chñ së h÷u</t>
  </si>
  <si>
    <t>411</t>
  </si>
  <si>
    <t xml:space="preserve">   3. Vèn kh¸c cña chñ së h÷u</t>
  </si>
  <si>
    <t>413</t>
  </si>
  <si>
    <t xml:space="preserve">   2. ThÆng d­ vèn cæ phÇn</t>
  </si>
  <si>
    <t>412</t>
  </si>
  <si>
    <t xml:space="preserve">   4. Cæ phiÕu ng©n quü</t>
  </si>
  <si>
    <t>414</t>
  </si>
  <si>
    <t xml:space="preserve">   5. Chªnh lÖch ®¸nh gi¸ l¹i tµi s¶n</t>
  </si>
  <si>
    <t>415</t>
  </si>
  <si>
    <t xml:space="preserve">   6. Chªnh lÖch tû gi¸ hèi ®o¸i</t>
  </si>
  <si>
    <t>416</t>
  </si>
  <si>
    <t xml:space="preserve">   7. Quü ®Çu t­ ph¸t triÓn</t>
  </si>
  <si>
    <t>417</t>
  </si>
  <si>
    <t xml:space="preserve">   8. Quü dù phßng tµi chÝnh</t>
  </si>
  <si>
    <t>418</t>
  </si>
  <si>
    <t xml:space="preserve">   9. Quü kh¸c thuéc vèn chñ së h÷u</t>
  </si>
  <si>
    <t>419</t>
  </si>
  <si>
    <t xml:space="preserve">   10. Lîi nhuËn sau thuÕ ch­a ph©n phèi</t>
  </si>
  <si>
    <t>420</t>
  </si>
  <si>
    <t xml:space="preserve">   11. Nguån vèn ®Çu t­ XDCB</t>
  </si>
  <si>
    <t>421</t>
  </si>
  <si>
    <t xml:space="preserve"> II. Nguån kinh phÝ, quü kh¸c</t>
  </si>
  <si>
    <t>430</t>
  </si>
  <si>
    <t xml:space="preserve">   1. Quü khen th­ëng, phóc lîi</t>
  </si>
  <si>
    <t>431</t>
  </si>
  <si>
    <t xml:space="preserve">   2. Nguån kinh phÝ</t>
  </si>
  <si>
    <t>432</t>
  </si>
  <si>
    <t>V.23</t>
  </si>
  <si>
    <t xml:space="preserve">   3. Nguån kinh phÝ ®· h×nh thµnh TSC§</t>
  </si>
  <si>
    <t>433</t>
  </si>
  <si>
    <t xml:space="preserve">          Tæng céng nguån vèn (440 = 300 + 400)</t>
  </si>
  <si>
    <t>440</t>
  </si>
  <si>
    <t>C¸c chØ tiªu ngoµi b¶ng c©n ®èi kÕ to¸n</t>
  </si>
  <si>
    <t>000</t>
  </si>
  <si>
    <t xml:space="preserve">      1. Tµi s¶n thuª ngoµi</t>
  </si>
  <si>
    <t>N01</t>
  </si>
  <si>
    <t xml:space="preserve">      2. VËt t­ hµng ho¸ nhËn gi÷ hé, nhËn gia c«ng</t>
  </si>
  <si>
    <t>N02</t>
  </si>
  <si>
    <t xml:space="preserve">      3. Hµng ho¸ nhËn b¸n hé, nhËn ký göi</t>
  </si>
  <si>
    <t>N03</t>
  </si>
  <si>
    <t xml:space="preserve">      4. Nî khã ®ßi ®· xö lý</t>
  </si>
  <si>
    <t>N04</t>
  </si>
  <si>
    <t xml:space="preserve">      5. Ngo¹i tÖ c¸c lo¹i (USD)</t>
  </si>
  <si>
    <t>N05</t>
  </si>
  <si>
    <t xml:space="preserve">      6. Dù to¸n chi sù nghiÖp, dù ¸n</t>
  </si>
  <si>
    <t>N06</t>
  </si>
  <si>
    <t xml:space="preserve">TP. HCM, ngày 20 tháng 04 năm 2008 </t>
  </si>
  <si>
    <t>Người lập biểu                                        Kế toán Trưởng</t>
  </si>
  <si>
    <t>Tổng giám đốc</t>
  </si>
  <si>
    <t>Chế Danh Diễn                                         Vũ Quý Hiệu</t>
  </si>
  <si>
    <t>Đoàn Văn Nhuộm</t>
  </si>
  <si>
    <t>Công ty cổ phần Kinh doanh khí hóa lỏng Miền Nam</t>
  </si>
  <si>
    <t>Petro Vietnam  tower, số 1-5 Lê Duẩn, P. Bến nghé, Q1, HCM</t>
  </si>
  <si>
    <t>KÕt qu¶ s¶n xuÊt kinh doanh</t>
  </si>
  <si>
    <t>Quý I năm 2008</t>
  </si>
  <si>
    <t>§VT : VND</t>
  </si>
  <si>
    <t>M·</t>
  </si>
  <si>
    <t>Quý I</t>
  </si>
  <si>
    <t>N¨m nay</t>
  </si>
  <si>
    <t>N¨m tr­íc</t>
  </si>
  <si>
    <t>01</t>
  </si>
  <si>
    <t xml:space="preserve">  1. Doanh thu b¸n hµng vµ cung cÊp dÞch vô</t>
  </si>
  <si>
    <t>VI.25</t>
  </si>
  <si>
    <t>02</t>
  </si>
  <si>
    <t xml:space="preserve">  2. C¸c kho¶n gi¶m trõ</t>
  </si>
  <si>
    <t>04</t>
  </si>
  <si>
    <t xml:space="preserve">     - ChiÕt khÊu th­¬ng m¹i</t>
  </si>
  <si>
    <t>05</t>
  </si>
  <si>
    <t xml:space="preserve">     - Gi¶m gi¸ hµng b¸n</t>
  </si>
  <si>
    <t>06</t>
  </si>
  <si>
    <t xml:space="preserve">     - Hµng b¸n bÞ tr¶ l¹i</t>
  </si>
  <si>
    <t xml:space="preserve">     - ThuÕ tiªu thô §B, thuÕ xuÊt khÈu ph¶i nép</t>
  </si>
  <si>
    <t>10</t>
  </si>
  <si>
    <t xml:space="preserve">  3. Doanh thu thuÇn vÒ b¸n hµng vµ cung cÊp dÞch vô (10 = 01 - 02)</t>
  </si>
  <si>
    <t>11</t>
  </si>
  <si>
    <t xml:space="preserve">  4. Gi¸ vèn hµng b¸n</t>
  </si>
  <si>
    <t>VI.27</t>
  </si>
  <si>
    <t>20</t>
  </si>
  <si>
    <t xml:space="preserve">  5. Lîi nhuËn gép b¸n hµng vµ cung cÊp dÞch vô (20 = 10 - 11)</t>
  </si>
  <si>
    <t>21</t>
  </si>
  <si>
    <t xml:space="preserve">  6. Doanh thu ho¹t ®éng tµi chÝnh</t>
  </si>
  <si>
    <t>VI.26</t>
  </si>
  <si>
    <t>22</t>
  </si>
  <si>
    <t xml:space="preserve">  7. Chi phÝ tµi chÝnh</t>
  </si>
  <si>
    <t>VI.28</t>
  </si>
  <si>
    <t>23</t>
  </si>
  <si>
    <t xml:space="preserve">      - Trong ®ã: L·i vay ph¶i tr¶</t>
  </si>
  <si>
    <t>24</t>
  </si>
  <si>
    <t xml:space="preserve">  8. Chi phÝ b¸n hµng</t>
  </si>
  <si>
    <t>25</t>
  </si>
  <si>
    <t xml:space="preserve">  9. Chi phÝ qu¶n lý doanh nghiÖp</t>
  </si>
  <si>
    <t>30</t>
  </si>
  <si>
    <t>10. Lîi nhuËn thuÇn tõ ho¹t ®éng kinh doanh {30 = 20 + (21 - 22) - (24 + 25)}</t>
  </si>
  <si>
    <t>31</t>
  </si>
  <si>
    <t>11. Thu nhËp kh¸c</t>
  </si>
  <si>
    <t>32</t>
  </si>
  <si>
    <t>12. Chi phÝ kh¸c</t>
  </si>
  <si>
    <t>40</t>
  </si>
  <si>
    <t>13. Lîi nhuËn kh¸c (40 = 31 - 32)</t>
  </si>
  <si>
    <t>50</t>
  </si>
  <si>
    <t>14. Tæng lîi nhuËn kÕ to¸n tr­íc thuÕ (50 = 30 + 40)</t>
  </si>
  <si>
    <t>15. Chi phÝ thuÕ TNDN hiÖn hµnh</t>
  </si>
  <si>
    <t>VI.30</t>
  </si>
  <si>
    <t>16. Chi phÝ thuÕ TNDN ho·n l¹i</t>
  </si>
  <si>
    <t>60</t>
  </si>
  <si>
    <t>17. Lîi nhuËn sau thuÕ thu nhËp doanh nghiÖp (60 = 50 - 51 - 52)</t>
  </si>
  <si>
    <t>70</t>
  </si>
  <si>
    <t>18. L·i c¬ b¶n trªn cæ phiÕu</t>
  </si>
  <si>
    <t xml:space="preserve">TP. HCM, ngày 20 tháng 04 năm 2008     </t>
  </si>
  <si>
    <t>Người lập biểu                                      Kế toán Trưởng</t>
  </si>
  <si>
    <t>Chế Danh Diễn                                     Vũ Quý Hiệu</t>
  </si>
  <si>
    <t>B¸o c¸o l­u chuyÓn tiÒn tÖ</t>
  </si>
  <si>
    <t>Ms</t>
  </si>
  <si>
    <t>tm</t>
  </si>
  <si>
    <t>Luü kÕ tõ ®Çu n¨m ®Õn cuèi quý nµy</t>
  </si>
  <si>
    <t>I. L­u chuyÓn tiÒn tõ ho¹t ®éng kinh doanh</t>
  </si>
  <si>
    <t xml:space="preserve"> 1. Lîi nhuËn tr­íc thuÕ</t>
  </si>
  <si>
    <t xml:space="preserve"> 2. §iÒu chØnh cho c¸c kho¶n</t>
  </si>
  <si>
    <t xml:space="preserve">   - KhÊu hao tµi s¶n cè ®Þnh</t>
  </si>
  <si>
    <t xml:space="preserve">   - C¸c kho¶n dù phßng</t>
  </si>
  <si>
    <t>03</t>
  </si>
  <si>
    <t xml:space="preserve">   - L·i, lç chªnh lÖch tû gi¸ hèi ®o¸i ch­a thùc hiÖn</t>
  </si>
  <si>
    <t xml:space="preserve">   - L·i, lç tõ ho¹t ®éng ®Çu t­</t>
  </si>
  <si>
    <t xml:space="preserve">   - Chi phÝ l·i vay</t>
  </si>
  <si>
    <t xml:space="preserve"> 3. Lîi nhuËn kinh doanh tr­íc thay ®æi vèn l­u ®éng</t>
  </si>
  <si>
    <t>08</t>
  </si>
  <si>
    <t xml:space="preserve">   - T¨ng, gi¶m c¸c kho¶n ph¶i thu</t>
  </si>
  <si>
    <t>09</t>
  </si>
  <si>
    <t xml:space="preserve">   - T¨ng, gi¶m hµng tån kho</t>
  </si>
  <si>
    <t xml:space="preserve">   - T¨ng, gi¶m c¸c kho¶n ph¶i tr¶ (kh«ng kÓ l·i vay ph¶i tr¶, thuÕ thu nhËp ph¶i nép)</t>
  </si>
  <si>
    <t xml:space="preserve">   - T¨ng, gi¶m chi phÝ tr¶ tr­íc</t>
  </si>
  <si>
    <t>12</t>
  </si>
  <si>
    <t xml:space="preserve">   - TiÒn l·i vay ®· tr¶</t>
  </si>
  <si>
    <t>13</t>
  </si>
  <si>
    <t xml:space="preserve">   - ThuÕ thu nhËp doanh nghiÖp ®· nép</t>
  </si>
  <si>
    <t>14</t>
  </si>
  <si>
    <t xml:space="preserve">   - TiÒn thu kh¸c tõ ho¹t ®éng kinh doanh</t>
  </si>
  <si>
    <t>15</t>
  </si>
  <si>
    <t xml:space="preserve">   - TiÒn chi kh¸c tõ ho¹t ®éng kinh doanh</t>
  </si>
  <si>
    <t>16</t>
  </si>
  <si>
    <t>L­u chuyÓn tiÒn thuÇn tõ ho¹t ®éng kinh doanh</t>
  </si>
  <si>
    <t>II. L­u chuyÓn tiÒn tõ ho¹t ®éng ®Çu t­</t>
  </si>
  <si>
    <t xml:space="preserve"> 1. TiÒn chi ®Ó mua s¾m, x©y dùng TSC§ vµ c¸c TS dµi h¹n kh¸c</t>
  </si>
  <si>
    <t xml:space="preserve"> 2. TiÒn thu tõ thanh lý, nh­îng b¸n TSC§ vµ c¸c tµi s¶n dµi h¹n kh¸c</t>
  </si>
  <si>
    <t xml:space="preserve"> 3. TiÒn chi cho vay, mua c¸c c«ng cô nî cña ®¬n vÞ kh¸c</t>
  </si>
  <si>
    <t xml:space="preserve"> 4. TiÒn thu håi cho vay, b¸n l¹i c¸c c«ng cô nî cña ®¬n vÞ kh¸c</t>
  </si>
  <si>
    <t xml:space="preserve"> 5. TiÒn chi ®Çu t­ gãp vèn vµo ®¬n vÞ kh¸c</t>
  </si>
  <si>
    <t xml:space="preserve"> 6. TiÒn thu håi ®Çu t­ gãp vèn vµo ®¬n vÞ kh¸c</t>
  </si>
  <si>
    <t>26</t>
  </si>
  <si>
    <t xml:space="preserve"> 7. TiÒn thu l·i cho vay, cæ tøc vµ lîi nhuËn ®­îc chia</t>
  </si>
  <si>
    <t>27</t>
  </si>
  <si>
    <t>L­u chuyÓn tiÒn thuÇn tõ ho¹t ®éng ®Çu t­</t>
  </si>
  <si>
    <t>III. L­u chuyÓn tiÒn tõ ho¹t ®éng tµi chÝnh</t>
  </si>
  <si>
    <t xml:space="preserve"> 1. TiÒn thu tõ ph¸t hµnh cæ phiÕu, nhËn vèn gãp cña chñ së h÷u</t>
  </si>
  <si>
    <t xml:space="preserve"> 2. TiÒn chi tr¶ vèn gãp cho c¸c chñ së h÷u, mua l¹i cæ phiÕu cña doanh nghiÖp ®· ph¸t hµnh</t>
  </si>
  <si>
    <t xml:space="preserve"> 3. TiÒn vay ng¾n h¹n, dµi h¹n nhËn ®­îc</t>
  </si>
  <si>
    <t>33</t>
  </si>
  <si>
    <t xml:space="preserve"> 4. TiÒn chi tr¶ nî gèc vay</t>
  </si>
  <si>
    <t>34</t>
  </si>
  <si>
    <t xml:space="preserve"> 5. TiÒn chi tr¶ nî thuª tµi chÝnh</t>
  </si>
  <si>
    <t>35</t>
  </si>
  <si>
    <t xml:space="preserve"> 6. Cæ tøc, lîi nhuËn ®· tr¶ cho chñ së h÷u</t>
  </si>
  <si>
    <t>36</t>
  </si>
  <si>
    <t>L­u chuyÓn tiÒn thuÇn tõ ho¹t ®éng tµi chÝnh</t>
  </si>
  <si>
    <t>L­u chuyÓn tiÒn thuÇn trong kú (20+30+40)</t>
  </si>
  <si>
    <t>TiÒn vµ t­¬ng ®­¬ng tiÒn ®Çu kú</t>
  </si>
  <si>
    <t>¶nh h­ëng cña thay ®æi tû gi¸ hèi ®o¸i quy ®æi ngo¹i tÖ</t>
  </si>
  <si>
    <t>61</t>
  </si>
  <si>
    <t>TiÒn vµ t­¬ng ®­¬ng tiÒn cuèi kú (50+60+61)</t>
  </si>
  <si>
    <t xml:space="preserve">TP. HCM, ngµy 20 th¸ng 04 n¨m 2008     </t>
  </si>
  <si>
    <t>Ng­êi lËp biÓu                                      KÕ to¸n Tr­ëng</t>
  </si>
  <si>
    <t>Tæng gi¸m ®èc</t>
  </si>
  <si>
    <t>ChÕ Danh DiÔn                                     Vò Quý HiÖu</t>
  </si>
  <si>
    <t>§oµn V¨n Nhuém</t>
  </si>
  <si>
    <t>C«ng ty Cæ phÇn Kinh doanh KhÝ ho¸ láng MiÒn Nam</t>
  </si>
  <si>
    <t>THUYẾT MINH BÁO CÁO TÀI CHÍNH</t>
  </si>
  <si>
    <t>Tõ ngµy 01/01/2008 ®Õn ngµy 31/03/2008</t>
  </si>
  <si>
    <t xml:space="preserve"> Kú nµy</t>
  </si>
  <si>
    <t>Kú tr­íc</t>
  </si>
  <si>
    <t>I- §Æc ®iÓm ho¹t ®éng cña doanh nghiÖp</t>
  </si>
  <si>
    <t>1-H×nh thøc së h÷u vèn: C«ng ty CP Kinh doanh KhÝ Cæ phÇn</t>
  </si>
  <si>
    <t>2- LÜnh vùc kinh doanh: KhÝ vµ c¸c s¶n phÈm, dÞch vô dÇu khÝ.</t>
  </si>
  <si>
    <t>3- Ngµnh nghÒ kinh doanh: xuÊt nhËp khÈu khÝ, c¸c s¶n phÈm dÇu khÝ, vËt t­ thiÕt bÞ dÇu khÝ. Kinh doanh ph©n phèi c¸c s¶n phÈm khÝ vµ dÇu khÝ. §Çu t­ x©y dùng c¸c c«ng tr×nh (kho b·i, tr¹m chiÕt n¹p), ph­¬ng tiÖn næi phôc vô dÇu khÝ...</t>
  </si>
  <si>
    <t>II- Niªn ®é kÕ to¸n, ®¬n vÞ tiÒn tÖ sö dông trong kÕ to¸n</t>
  </si>
  <si>
    <t>1- Niªn ®é kÕ to¸n: N¨m tµi chÝnh tiÕp theo b¾t ®Çu tõ ngµy 01/01/2008 vµ kÕt thóc vµo ngµy 31/12/2008.</t>
  </si>
  <si>
    <t>2- §¬n vÞ tiÒn tÖ sö dông trong kÕ to¸n: TiÒn §ång ViÖt Nam</t>
  </si>
  <si>
    <t>III- ChuÈn mùc vµ ChÕ ®é kÕ to¸n ¸p dông</t>
  </si>
  <si>
    <t>1- ChÕ ®é kÕ to¸n ¸p dông: ChÕ ®é kÕ to¸n ViÖt Nam ban hµnh theo QuyÕt ®Þnh sè: 15/Q§-TC ngµy 20/03/2006, c¸c chuÈn mùc kÕ to¸n ViÖt Nam vµ c¸c quy ®Þnh hiÖn hµnh kh¸c vÒ kÕ to¸n t¹i ViÖt Nam.</t>
  </si>
  <si>
    <t>2- Tuyªn bè vÒ viÖc tu©n thñ ChuÈn mùc kÕ to¸n vµ ChÕ ®é kÕ to¸n: C«ng ty Kinh doanh khÝ hãa láng MiÒn Nam cam kÕt tu©n thñ ChuÈn mùc KÕ to¸n vµ chÕ ®é KÕ to¸n ViÖt Nam</t>
  </si>
  <si>
    <t>3- H×nh thøc kÕ to¸n ¸p dông: C«ng ty ¸p dông h×nh thøc chøng tõ ghi sæ.</t>
  </si>
  <si>
    <t>IV- C¸c chÝnh s¸ch kÕ to¸n ¸p dông</t>
  </si>
  <si>
    <t>1- Nguyªn t¾c ghi nhËn c¸c kho¶n tiÒn vµ c¸c kho¶n t­¬ng ®­¬ng tiÒn.</t>
  </si>
  <si>
    <t xml:space="preserve"> - Nguyªn t¾c vµ ph­¬ng ph¸p chuyÓn ®æi c¸c ®ång tiÒn kh¸c ra ®ång tiÒn sö dông trong kÕ to¸n: C¸c nghiÖp vô kinh tÕ ph¸t sinh b»ng ngo¹i tÖ ®­îc chuyÓn ®æi sang ®ång ViÖt Nam theo tû gi¸ thùc tÕ t¹i ngµy ph¸t sinh nghiÖp vô.</t>
  </si>
  <si>
    <t>2- Nguyªn t¾c ghi nhËn hµng tån kho:</t>
  </si>
  <si>
    <t xml:space="preserve"> - Nguyªn t¾c ghi nhËn hµng tån kho: theo gi¸ thùc tÕ</t>
  </si>
  <si>
    <t xml:space="preserve"> - Ph­¬ng ph¸p tÝnh gi¸ trÞ hµng tån kho: theo ph­¬ng ph¸p b×nh qu©n gia quyÒn mét lÇn cuèi th¸ng.</t>
  </si>
  <si>
    <t xml:space="preserve"> - Ph­¬ng ph¸p h¹ch to¸n hµng tån kho: theo ph­¬ng ph¸p kª khai th­êng xuyªn</t>
  </si>
  <si>
    <t>3- Nguyªn t¾c ghi nhËn vµ khÊu hao TSC§ vµ bÊt ®éng s¶n ®Çu t­:</t>
  </si>
  <si>
    <t xml:space="preserve"> - Nguyªn t¾c ghi nhËn TSC§ (h÷u h×nh, v« h×nh, thuª tµi chÝnh); Theo gi¸ thùc tÕ.</t>
  </si>
  <si>
    <t xml:space="preserve"> - Ph­¬ng ph¸p khÊu hao TSC§ (h÷u h×nh, v« h×nh, thuª tµi chÝnh): ¸p dông theo ph­¬ng ph¸p khÊu hao ®­êng th¼ng dùa trªn thêi gian h÷u Ých cña mçi lo¹i tµi s¶n. Tû lÖ khÊu hao hµng n¨m ®­îc ¸p dông theo quyÕt ®Þnh 206/2006/Q§-BTC ngµy 12/12/2003 cña BTC. </t>
  </si>
  <si>
    <t>4- Nguyªn t¾c ghi nhËn vµ khÊu hao bÊt ®éng s¶n ®Çu t­</t>
  </si>
  <si>
    <t>5- Nguyªn t¾c ghi nhËn c¸c kho¶n ®Çu t­ tµi chÝnh:</t>
  </si>
  <si>
    <t xml:space="preserve">  - Ghi nhËn b¾t ®Çu tõ ngµy ®Çu t­ c¸c kho¶n ®Çu t­ tµi chÝnh vµ ®­îc x¸c ®Þnh gi¸ trÞ ban ®Çu theo nguyªn gi¸ vµ c¸c chi phÝ liªn quan ®Õn giao dÞch c¸c kho¶n ®Çu t­ tµi chÝnh.</t>
  </si>
  <si>
    <t xml:space="preserve"> - Ph­¬ng ph¸p lËp dù phßng gi¶m gi¸ ®Çu t­ ng¾n h¹n, dµi h¹n : theo c¸c quy ®Þnh kÕ to¸n hiÖn hµnh.</t>
  </si>
  <si>
    <t>6- Nguyªn t¾c ghi nhËn vµ vèn hãa c¸c kho¶n chi phÝ ®i vay:</t>
  </si>
  <si>
    <t>7- Nguyªn t¾c ghi nhËn vµ vèn hãa c¸c kho¶n chi phÝ kh¸c:</t>
  </si>
  <si>
    <t xml:space="preserve"> - Chi phÝ tr¶ tr­íc: Ghi nhËn chi phÝ tr¶ tr­íc theo gi¸ gèc.</t>
  </si>
  <si>
    <t xml:space="preserve"> - Ph­¬ng ph¸p ph©n bæ chi phÝ tr¶ tr­íc : theo nguyªn t¾c t­¬ng xøng</t>
  </si>
  <si>
    <t>8- Nguyªn t¾c ghi nhËn chi phÝ ph¶i tr¶.</t>
  </si>
  <si>
    <t>9- Nguyªn t¾c vµ ph­¬ng ph¸p ghi nhËn c¸c kho¶n dù phßng ph¶i tr¶.</t>
  </si>
  <si>
    <t>10- Nguyªn t¾c ghi nhËn vèn chñ së h÷u:</t>
  </si>
  <si>
    <t>11- Nguyªn t¾c vµ ph­¬ng ph¸p ghi nhËn doanh thu:</t>
  </si>
  <si>
    <t xml:space="preserve">Doanh thu ®­îc ghi nhËn khi kÕt qu¶ giao dÞch hµng hãa ®­îc x¸c ®Þnh mét c¸ch ®¸ng tin cËy vµ C«ng ty cã kh¶ n¨ng thu ®­îc c¸c lîi Ých kinh tÕ tõ giao dÞch nµy. </t>
  </si>
  <si>
    <t>Doanh thu b¸n khÝ hãa láng ®­îc ghi nhËn khi giao hµng vµ chuyÓn quyÒn së h÷u cho ng­êi mua.</t>
  </si>
  <si>
    <t>12- Nguyªn t¾c vµ ph­¬ng ph¸p ghi nhËn chi phÝ tµi chÝnh.</t>
  </si>
  <si>
    <t>13- Nguyªn t¾c vµ ph­¬ng ph¸p ghi nhËn chi phÝ thuÕ thu nhËp doanh nghiÖp hiÖn hµnh, chi phÝ thuÕ thu nhËp doanh nghiÖp ho·n l¹i.</t>
  </si>
  <si>
    <t>ThuÕ thu nhËp doanh nghiÖp cña C«ng ty ®­îc trÝch vµ nép cho Ng©n s¸ch Nhµ n­íc theo c¸c LuËt thuÕ hiÖn hµnh t¹i ViÖt Nam. Thu nhËp chÞu thuÕ ®­îc tÝnh dùa trªn kÕt qu¶ ho¹t ®éng trong n¨m vµ ®iÒu chØnh cho c¸c kho¶n chi phÝ kh«ng ®­îc chÊp nhËn lµ chi ph</t>
  </si>
  <si>
    <t>14- C¸c nghiÖp vô dù phßng rñi ro hèi ®o¸i.</t>
  </si>
  <si>
    <t>15- C¸c nguyªn t¾c vµ ph­¬ng ph¸p kÕ to¸n kh¸c.</t>
  </si>
  <si>
    <t>V- Th«ng tin bæ sung cho c¸c kho¶n môc tr×nh bµy trong B¶ng c©n ®èi kÕ to¸n</t>
  </si>
  <si>
    <t>Kú nµy</t>
  </si>
  <si>
    <t>01- TiÒn vµ c¸c kho¶n t­¬ng ®­¬ng tiÒn</t>
  </si>
  <si>
    <t xml:space="preserve">   - TiÒn mÆt</t>
  </si>
  <si>
    <t xml:space="preserve">   - TiÒn göi ng©n hµng</t>
  </si>
  <si>
    <t xml:space="preserve">   - TiÒn ®ang chuyÓn</t>
  </si>
  <si>
    <t xml:space="preserve">                                        Céng</t>
  </si>
  <si>
    <t>02- C¸c kho¶n ®Çu t­ tµi chÝnh ng¾n h¹n:</t>
  </si>
  <si>
    <t xml:space="preserve">   - Chøng kho¸n ®Çu t­ ng¾n h¹n</t>
  </si>
  <si>
    <t xml:space="preserve">   - §Çu t­ ng¾n h¹n kh¸c</t>
  </si>
  <si>
    <t xml:space="preserve">   - Dù phßng gi¶m gi¸ ®Çu t­ ng¾n h¹n</t>
  </si>
  <si>
    <t>03- C¸c kho¶n ph¶i thu ng¾n h¹n kh¸c</t>
  </si>
  <si>
    <t xml:space="preserve">   - Ph¶i thu vÒ cæ phÇn ho¸</t>
  </si>
  <si>
    <t xml:space="preserve">   - Ph¶i thu vÒ cæ tøc vµ lîi nhuËn ®­îc chia</t>
  </si>
  <si>
    <t xml:space="preserve">   - Ph¶i thu ng­êi lao ®éng</t>
  </si>
  <si>
    <t xml:space="preserve">   - Ph¶i thu kh¸c</t>
  </si>
  <si>
    <t>04- Hµng tån kho</t>
  </si>
  <si>
    <t xml:space="preserve">   - Hµng mua ®ang ®i trªn ®­êng</t>
  </si>
  <si>
    <t xml:space="preserve">   - Nguyªn liÖu, vËt liÖu</t>
  </si>
  <si>
    <t xml:space="preserve">   - C«ng cô, dông cô</t>
  </si>
  <si>
    <t xml:space="preserve">   - Chi phÝ SX, KD dë dang</t>
  </si>
  <si>
    <t xml:space="preserve">   - Thµnh phÈm</t>
  </si>
  <si>
    <t xml:space="preserve">   - Hµng hãa</t>
  </si>
  <si>
    <t xml:space="preserve">   - Hµng göi ®i b¸n</t>
  </si>
  <si>
    <t xml:space="preserve">   - Hµng ho¸ kho b¶o thuÕ</t>
  </si>
  <si>
    <t xml:space="preserve">   - Hµng ho¸ bÊt ®éng s¶n</t>
  </si>
  <si>
    <t xml:space="preserve">                                         Céng gi¸ gèc hµng tån kho</t>
  </si>
  <si>
    <t>* Gi¸ trÞ ghi sæ cña hµng tån kho dïng ®Ó thÕ chÊp, cÇm cè  ®¶m b¶o c¸c kho¶n nî ph¶i tr¶: kh«ng ph¸t sinh</t>
  </si>
  <si>
    <t>* Gi¸ trÞ hoµn nhËp dù phßng gi¶m gi¸ hµng tån kho trong n¨m: kh«ng ph¸t sinh</t>
  </si>
  <si>
    <t>* C¸c tr­êng hîp hoÆc sù kiÖn dÉn ®Õn ph¶i trÝch thªm hoÆc hoµn nhËp dù phßng gi¶m gi¸ hµng tån kho: kh«ng ph¸t sinh</t>
  </si>
  <si>
    <t>05- ThuÕ vµ c¸c kho¶n ph¶i thu Nhµ n­íc</t>
  </si>
  <si>
    <t xml:space="preserve">  - ThuÕ thu nhËp doanh nghiÖp nép thõa</t>
  </si>
  <si>
    <t xml:space="preserve">  - ThuÕ GTGT ®­îc khÊu trõ</t>
  </si>
  <si>
    <t xml:space="preserve">  - C¸c kho¶n kh¸c ph¶i thu Nhµ n­íc:</t>
  </si>
  <si>
    <t>06- Ph¶i thu dµi h¹n néi bé</t>
  </si>
  <si>
    <t>07- Ph¶i thu dµi h¹n kh¸c</t>
  </si>
  <si>
    <t xml:space="preserve">    - Ký quü, ký c­îc dµi h¹n</t>
  </si>
  <si>
    <t xml:space="preserve">    - C¸c kho¶n tiÒn nhËn uû th¸c</t>
  </si>
  <si>
    <t xml:space="preserve">    - Cho vay kh«ng cã l·i</t>
  </si>
  <si>
    <t xml:space="preserve">    - Ph¶i thu dµi h¹n kh¸c</t>
  </si>
  <si>
    <t>08- T¨ng, gi¶m tµi s¶n cè ®Þnh h÷u h×nh</t>
  </si>
  <si>
    <t>Kho¶n môc</t>
  </si>
  <si>
    <t>Nhµ cöa</t>
  </si>
  <si>
    <t>M¸y mãc thiÕt bÞ</t>
  </si>
  <si>
    <t>Ph­¬ng tiÖn vËn t¶i truyÒn dÉn</t>
  </si>
  <si>
    <t>ThiÕt bÞ dông cô qu¶n  lý</t>
  </si>
  <si>
    <t>TSC§ kh¸c</t>
  </si>
  <si>
    <t>Tæng céng</t>
  </si>
  <si>
    <t>Nguyªn gi¸ TSC§ HH</t>
  </si>
  <si>
    <t>Sè d­ ®Çu kú</t>
  </si>
  <si>
    <t xml:space="preserve"> - Mua trong kú</t>
  </si>
  <si>
    <t xml:space="preserve"> - §Çu t­ XDCB hoµn thµnh</t>
  </si>
  <si>
    <t xml:space="preserve"> - T¨ng kh¸c</t>
  </si>
  <si>
    <t>Sè d­ cuèi kú</t>
  </si>
  <si>
    <t>Gi¸ trÞ hao mßn lòy kÕ</t>
  </si>
  <si>
    <t xml:space="preserve"> - KhÊu hao trong kú</t>
  </si>
  <si>
    <t>Gi¸ trÞ cßn l¹i cña TSC§ HH</t>
  </si>
  <si>
    <t xml:space="preserve"> - T¹i ngµy ®Çu kú</t>
  </si>
  <si>
    <t xml:space="preserve"> - T¹i ngµy cuèi kú</t>
  </si>
  <si>
    <t>09- T¨ng, gi¶m tµi s¶n cè ®Þnh cho thuª tµi chÝnh</t>
  </si>
  <si>
    <t>TSC§ cho thuª tµi chÝnh</t>
  </si>
  <si>
    <t>TSC§ cho thuª tµi chÝnh kh¸c</t>
  </si>
  <si>
    <t>Nguyªn gi¸ TSC§ cho thuª tµi chÝnh</t>
  </si>
  <si>
    <t xml:space="preserve"> - T¨ng trong kú</t>
  </si>
  <si>
    <t>Gi¸ trÞ cßn l¹i cña TSC§ cho thuª tµi chÝnh</t>
  </si>
  <si>
    <t>10- T¨ng, gi¶m tµi s¶n cè ®Þnh v« h×nh</t>
  </si>
  <si>
    <t>QuyÒn sö dông ®Êt</t>
  </si>
  <si>
    <t>B¶n quyÒn, b»ng s¸ng chÕ</t>
  </si>
  <si>
    <t>Nh·n hiÖu hµng hãa</t>
  </si>
  <si>
    <t>PhÇn mÒm m¸y vi tÝnh</t>
  </si>
  <si>
    <t>TSC§ v« h×nh kh¸c</t>
  </si>
  <si>
    <t>Nguyªn gi¸ TSC§ v« h×nh</t>
  </si>
  <si>
    <t>Gi¸ trÞ cßn l¹i cña TSC§ h÷u h×nh</t>
  </si>
  <si>
    <t>11- Chi phÝ x©y dùng c¬ b¶n dë dang</t>
  </si>
  <si>
    <t xml:space="preserve">    - Tæng sè chi phÝ XDCB dë dang:</t>
  </si>
  <si>
    <t xml:space="preserve">       Trong ®ã (Nh÷ng c«ng tr×nh lín):</t>
  </si>
  <si>
    <t xml:space="preserve">           + C«ng tr×nh Kho c¶ng CÇn Th¬</t>
  </si>
  <si>
    <t xml:space="preserve">           + C«ng tr×nh kh¸c</t>
  </si>
  <si>
    <t>13- §Çu t­ dµi h¹n kh¸c:</t>
  </si>
  <si>
    <t xml:space="preserve">  - §Çu t­ cæ phiÕu</t>
  </si>
  <si>
    <t xml:space="preserve">  - §Çu t­ tr¸i phiÕu</t>
  </si>
  <si>
    <t xml:space="preserve">  - §Çu t­ tÝn phiÕu, kú phiÕu</t>
  </si>
  <si>
    <t xml:space="preserve">  - Cho vay dµi h¹n</t>
  </si>
  <si>
    <t xml:space="preserve">  - §Çu t­ dµi h¹n kh¸c</t>
  </si>
  <si>
    <t>14- Chi phÝ tr¶ tr­íc dµi h¹n</t>
  </si>
  <si>
    <t xml:space="preserve">  - Chi phÝ tr¶ tr­íc vÒ gi¸ trÞ l« vá b×nh</t>
  </si>
  <si>
    <t xml:space="preserve">  - Chi phÝ thµnh lËp doanh nghiÖp</t>
  </si>
  <si>
    <t xml:space="preserve">  - Chi phÝ nghiªn cøu cã gi¸ trÞ lín</t>
  </si>
  <si>
    <t xml:space="preserve">  - Chi phÝ cho giai ®o¹n triÓn khai kh«ng ®ñ tiªu chuÈn ghi nhËn lµ TSC§ v« h×nh</t>
  </si>
  <si>
    <t>15- Vay vµ nî ng¾n h¹n</t>
  </si>
  <si>
    <t xml:space="preserve">  - Vay ng¾n h¹n</t>
  </si>
  <si>
    <t xml:space="preserve">  - Nî dµi h¹n ®Õn h¹n tr¶</t>
  </si>
  <si>
    <t>16- ThuÕ vµ c¸c kho¶n ph¶i nép nhµ n­íc</t>
  </si>
  <si>
    <t xml:space="preserve">  - ThuÕ gi¸ trÞ gia t¨ng</t>
  </si>
  <si>
    <t xml:space="preserve">  - ThuÕ tiªu thô ®Æc biÖt</t>
  </si>
  <si>
    <t xml:space="preserve">  - ThuÕ xuÊt, nhËp khÈu</t>
  </si>
  <si>
    <t xml:space="preserve">  - ThuÕ thu nhËp doanh nghiÖp</t>
  </si>
  <si>
    <t xml:space="preserve">  - ThuÕ thu nhËp c¸ nh©n</t>
  </si>
  <si>
    <t xml:space="preserve">  - ThuÕ tµi nguyªn</t>
  </si>
  <si>
    <t xml:space="preserve">  - ThuÕ nhµ ®Êt vµ tiÒn thuª ®Êt</t>
  </si>
  <si>
    <t xml:space="preserve">  - C¸c lo¹i thuÕ kh¸c</t>
  </si>
  <si>
    <t xml:space="preserve">  - C¸c kho¶n phÝ, lÖ phÝ vµ c¸c kho¶n ph¶i nép kh¸c</t>
  </si>
  <si>
    <t>17- Chi phÝ ph¶i tr¶</t>
  </si>
  <si>
    <t xml:space="preserve">  - TrÝch tr­íc chi phÝ tiÒn l­¬ng trong thêi gian nghØ phÐp</t>
  </si>
  <si>
    <t xml:space="preserve">  - Chi phÝ söa ch÷a lín TSC§</t>
  </si>
  <si>
    <t xml:space="preserve">  - Chi phÝ trong thêi gian ngõng kinh doanh</t>
  </si>
  <si>
    <t>18- C¸c kho¶n ph¶i tr¶, ph¶i nép ng¾n h¹n kh¸c</t>
  </si>
  <si>
    <t xml:space="preserve">  - Tµi s¶n thõa chê gi¶i quyÕt</t>
  </si>
  <si>
    <t xml:space="preserve">  - Kinh phÝ c«ng ®oµn</t>
  </si>
  <si>
    <t xml:space="preserve">  - B¶o hiÓm x· héi</t>
  </si>
  <si>
    <t xml:space="preserve">  - B¶o hiÓm y tÕ</t>
  </si>
  <si>
    <t xml:space="preserve">  - Ph¶i tr¶ vÒ cæ phÇn ho¸</t>
  </si>
  <si>
    <t xml:space="preserve">  - NhËn ký quü, ký c­îc ng¾n h¹n</t>
  </si>
  <si>
    <t xml:space="preserve">  - Doanh thu ch­a thùc hiÖn</t>
  </si>
  <si>
    <t xml:space="preserve">  - C¸c kho¶n ph¶i tr¶, ph¶i nép kh¸c</t>
  </si>
  <si>
    <t>19- Ph¶i tr¶ dµi h¹n néi bé</t>
  </si>
  <si>
    <t xml:space="preserve">  - Vay dµi h¹n néi bé</t>
  </si>
  <si>
    <t xml:space="preserve">  - Ph¶i tr¶ dµi h¹n néi bé kh¸c</t>
  </si>
  <si>
    <t xml:space="preserve"> 20- Vay vµ nî dµi h¹n</t>
  </si>
  <si>
    <t xml:space="preserve">  a - Vay dµi h¹n</t>
  </si>
  <si>
    <t xml:space="preserve">     - Vay ng©n hµng</t>
  </si>
  <si>
    <t xml:space="preserve">     - Vay ®èi t­îng kh¸c</t>
  </si>
  <si>
    <t xml:space="preserve">     - Tr¸i phiÕu ph¸t hµnh</t>
  </si>
  <si>
    <t xml:space="preserve">  b - Nî dµi h¹n</t>
  </si>
  <si>
    <t xml:space="preserve">     - Thuª tµi chÝnh</t>
  </si>
  <si>
    <t xml:space="preserve">     - Nî dµi h¹n kh¸c</t>
  </si>
  <si>
    <t>21- Tµi s¶n thuÕ thu nhËp ho·n l¹i vµ thuÕ thu nhËp ho·n l¹i ph¶i tr¶</t>
  </si>
  <si>
    <t xml:space="preserve">  a - Tµi s¶n thuÕ thu nhËp ho·n l¹i:</t>
  </si>
  <si>
    <t xml:space="preserve">    - Tµi s¶n thuÕ thu nhËp ho·n l¹i liªn quan ®Õn kho¶n chªnh lÖch t¹m thêi ®­îc khÊu trõ</t>
  </si>
  <si>
    <t xml:space="preserve">    - Tµi s¶n thuÕ thu nhËp ho·n l¹i liªn quan ®Õn kho¶n lç tÝnh thuÕ ch­a sö dông</t>
  </si>
  <si>
    <t xml:space="preserve">    - Tµi s¶n thuÕ thu nhËp ho·n l¹i liªn quan ®Õn kho¶n ­u ®·i tÝnh thuÕ ch­a sö dông</t>
  </si>
  <si>
    <t xml:space="preserve">    - Kho¶n hoµn nhËp tµi s¶n thuÕ thu nhËp ho·n l¹i ®· ®­îc ghi nhËn tõ c¸c n¨m tr­íc</t>
  </si>
  <si>
    <t xml:space="preserve">  b - ThuÕ thu nhËp ho·n l¹i ph¶i tr¶</t>
  </si>
  <si>
    <t xml:space="preserve">     - ThuÕ thu nhËp ho·n l¹i ph¶i tr¶ ph¸t sinh tõ c¸c kho¶n chªnh lÖch t¹m thêi chÞu thuÕ</t>
  </si>
  <si>
    <t xml:space="preserve">     - Kho¶n hoµn nhËp thuÕ thu nhËp ho·n l¹i ph¶i tr¶ ®· ®­îc ghi nhËn tõ c¸c n¨m tr­íc</t>
  </si>
  <si>
    <t xml:space="preserve">     - ThuÕ thu nhËp ho·n l¹i ph¶i tr¶</t>
  </si>
  <si>
    <t>22. Vèn chñ së h÷u</t>
  </si>
  <si>
    <t xml:space="preserve">  a. B¶ng ®èi chiÕu biÕn ®éng cña vèn chñ së h÷u</t>
  </si>
  <si>
    <t xml:space="preserve">Vèn gãp
</t>
  </si>
  <si>
    <t>Chªnh lÖch ®¸nh gi¸ l¹i tµi s¶n</t>
  </si>
  <si>
    <t>Chªnh lÖch tØ gi¸ hèi ®o¸i</t>
  </si>
  <si>
    <t>Quü ®Çu t­ ph¸t triÓn</t>
  </si>
  <si>
    <t>Quü dù phßng tµi chÝnh</t>
  </si>
  <si>
    <t>Lîi nhuËn sau thuÕ ch­a ph©n phèi</t>
  </si>
  <si>
    <t>Sè d­ ®Çu n¨m tr­íc</t>
  </si>
  <si>
    <t xml:space="preserve"> - T¨ng vèn trong n¨m tr­íc</t>
  </si>
  <si>
    <t xml:space="preserve"> - Lîi nhuËn t¨ng trong n¨m tr­íc</t>
  </si>
  <si>
    <t xml:space="preserve"> - Chia cæ tøc n¨m tr­íc</t>
  </si>
  <si>
    <t>Sè d­ cuèi n¨m tr­íc</t>
  </si>
  <si>
    <t>Sè d­ ®Çu đÇu kú</t>
  </si>
  <si>
    <t>T¨ng Trong kú</t>
  </si>
  <si>
    <t xml:space="preserve"> - T¨ng vèn trong kú</t>
  </si>
  <si>
    <t xml:space="preserve"> - Lîi nhuËn t¨ng trong kú</t>
  </si>
  <si>
    <t xml:space="preserve"> - Chia cæ tøc</t>
  </si>
  <si>
    <t xml:space="preserve">  b - Chi tiÕt vèn ®Çu t­ cña chñ së h÷u</t>
  </si>
  <si>
    <t xml:space="preserve">     - Vèn gãp cña Nhµ n­íc</t>
  </si>
  <si>
    <t xml:space="preserve">     - Vèn gãp cña c¸c ®èi t­îng kh¸c</t>
  </si>
  <si>
    <t xml:space="preserve">                                             Céng</t>
  </si>
  <si>
    <t xml:space="preserve">  * Gi¸ trÞ tr¸i phiÕu ®· chuyÓn thµnh cæ phiÕu trong n¨m</t>
  </si>
  <si>
    <t xml:space="preserve">  * Sè l­îng cæ phiÕu quü:</t>
  </si>
  <si>
    <t xml:space="preserve">  c - C¸c giao dÞch vÒ vèn víi c¸c chñ së h÷u vµ ph©n phèi cæ tøc, chia lîi nhuËn</t>
  </si>
  <si>
    <t xml:space="preserve">     - Vèn ®Çu t­ cña chñ së h÷u</t>
  </si>
  <si>
    <t xml:space="preserve">       + Vèn gãp ®Çu n¨m</t>
  </si>
  <si>
    <t xml:space="preserve">       + Vèn gãp t¨ng trong n¨m</t>
  </si>
  <si>
    <t xml:space="preserve">       + Vèn gãp gi¶m trong n¨m</t>
  </si>
  <si>
    <t xml:space="preserve">       + Vèn gãp cuèi n¨m</t>
  </si>
  <si>
    <t xml:space="preserve">     - Cæ tøc, lîi nhuËn ®· chia</t>
  </si>
  <si>
    <t xml:space="preserve">  d - Cæ tøc</t>
  </si>
  <si>
    <t xml:space="preserve">     - Cæ tøc ®· c«ng bè sau ngµy kÕt thóc kú kÕ to¸n n¨m:</t>
  </si>
  <si>
    <t xml:space="preserve">      + Cæ tøc ®· c«ng bè trªn cæ phiÕu phæ th«ng:</t>
  </si>
  <si>
    <t xml:space="preserve">      + Cæ tøc ®· c«ng bè trªn cæ phiÕ ­u ®·i:</t>
  </si>
  <si>
    <t xml:space="preserve">     - Cæ tøc cña cæ phiÕu ­u ®·i lòy kÕ ch­a ®­îc ghi nhËn:</t>
  </si>
  <si>
    <t xml:space="preserve">  ® - Cæ phiÕu</t>
  </si>
  <si>
    <t xml:space="preserve">     - Sè l­îng cæ phiÕu ®¨ng ký ph¸t hµnh : 15 000 000 cæ phiÕu</t>
  </si>
  <si>
    <t xml:space="preserve">     - Sè l­îng cæ phiÕu ®· b¸n ra c«ng chóng : 15 000 000 cæ phiÕu</t>
  </si>
  <si>
    <t xml:space="preserve">      + Cæ phiÕu phæ th«ng : 15 000 000 cæ phiÕu</t>
  </si>
  <si>
    <t xml:space="preserve">      + Cæ phiÕu ­u ®·i</t>
  </si>
  <si>
    <t xml:space="preserve">     - Sè l­îng cæ phiÕu ®­îc mua l¹i</t>
  </si>
  <si>
    <t xml:space="preserve">      + Cæ phiÕu phæ th«ng</t>
  </si>
  <si>
    <t xml:space="preserve">     - Sè l­îng cæ phiÕu ®ang l­u hµnh : 15 000 000 cæ phiÕu</t>
  </si>
  <si>
    <t>* MÖnh gi¸ cæ phiÕu ®ang l­u hµnh: 10.000 ®/cæ phiÓu</t>
  </si>
  <si>
    <t xml:space="preserve">  e -  C¸c quü cña doanh nghiÖp:</t>
  </si>
  <si>
    <t xml:space="preserve">     - Quü ®Çu t­ ph¸t triÓn</t>
  </si>
  <si>
    <t xml:space="preserve">     - Quü dù phßng tµi chÝnh</t>
  </si>
  <si>
    <t xml:space="preserve">     - Quü kh¸c thuéc vèn chñ së h÷u</t>
  </si>
  <si>
    <t>* Môc ®Ých trÝch lËp vµ sö dông c¸c quü cña doanh nghiÖp</t>
  </si>
  <si>
    <t xml:space="preserve">  g - Thu nhËp vµ chi phÝ, l·i hoÆc lç ®­îc ghi nhËn trùc tiÕp vµo Vèn chñ së h÷u theo qui ®Þnh cña c¸c chuÈn mùc kÕ to¸n cô thÓ.</t>
  </si>
  <si>
    <t xml:space="preserve">     -</t>
  </si>
  <si>
    <t>23 - Nguån kinh phÝ</t>
  </si>
  <si>
    <t xml:space="preserve">  - Nguån kinh phÝ ®­îc cÊp trong n¨m</t>
  </si>
  <si>
    <t xml:space="preserve">  - Chi sù nghiÖp</t>
  </si>
  <si>
    <t xml:space="preserve">  - Nguån kinh phÝ cßn l¹i cuèi n¨m</t>
  </si>
  <si>
    <t>24- Tµi s¶n thuª ngoµi</t>
  </si>
  <si>
    <t>(1) - Gi¸ trÞ tµi s¶n thuª ngoµi</t>
  </si>
  <si>
    <t xml:space="preserve">     - TSC§ thuª ngoµi</t>
  </si>
  <si>
    <t xml:space="preserve">     - Tµi s¶n kh¸c thuª ngoµi</t>
  </si>
  <si>
    <t>(2) - Tæng sè tiÒn thuª tèi thiÓu trong t­¬ng lai cña hîp ®ång thuª ho¹t ®éng tµi s¶n kh«ng hñy ngang theo c¸c thêi h¹n</t>
  </si>
  <si>
    <t xml:space="preserve">     - Tõ 1 n¨m trë xuèng</t>
  </si>
  <si>
    <t xml:space="preserve">     - Trªn 1 n¨m ®Õn 5 n¨m</t>
  </si>
  <si>
    <t xml:space="preserve">     - Trªn 5 n¨m</t>
  </si>
  <si>
    <t>VI- Th«ng tin bæ sung cho c¸c kho¶n môc tr×nh bµy trong B¸o c¸o kÕt qu¶ ho¹t ®éng kinh doanh</t>
  </si>
  <si>
    <t>25 - Tæng doanh thu b¸n hµng vµ cung cÊp dÞch vô (M· sè 01)</t>
  </si>
  <si>
    <t xml:space="preserve">  Trong ®ã:</t>
  </si>
  <si>
    <t xml:space="preserve">  - Doanh thu b¸n hµng</t>
  </si>
  <si>
    <t xml:space="preserve">  - Doanh thu cung cÊp dÞch vô</t>
  </si>
  <si>
    <t xml:space="preserve">  - Doanh thu hîp ®ång x©y dùng (§èi víi doanh nghiÖp cã ho¹t ®éng x©y l¾p)</t>
  </si>
  <si>
    <t xml:space="preserve">   + Doanh thu cña hîp ®ång x©y dùng ®­îc ghi nhËn trong kú;</t>
  </si>
  <si>
    <t xml:space="preserve">   + Tæng doanh thu luü kÕ cña hîp ®ång x©y dùng ®­îc ghi nhËn ®Õn thêi ®iÓm lËp b¸o c¸o tµi chÝnh;</t>
  </si>
  <si>
    <t>26 - C¸c kho¶n gi¶m trõ doanh thu (M· sè 02)</t>
  </si>
  <si>
    <t xml:space="preserve">  - ChiÕt khÊu th­¬ng m¹i</t>
  </si>
  <si>
    <t xml:space="preserve">  - Gi¶m gi¸ hµng b¸n</t>
  </si>
  <si>
    <t xml:space="preserve">  - Hµng b¸n bÞ tr¶ l¹i</t>
  </si>
  <si>
    <t xml:space="preserve">  - ThuÕ GTGT ph¶i nép (ph­¬ng ph¸p trùc tiÕp)</t>
  </si>
  <si>
    <t xml:space="preserve">  - ThuÕ xuÊt khÈu</t>
  </si>
  <si>
    <t>27 - Doanh thu thuÇn vÒ b¸n hµng vµ cung cÊp dÞch vô (M· sè 10)</t>
  </si>
  <si>
    <t xml:space="preserve">  - Doanh thu thuÇn trao ®æi s¶n phÈm, hµng hãa</t>
  </si>
  <si>
    <t xml:space="preserve">  - Doanh thu thuÇn trao ®æi dÞch vô</t>
  </si>
  <si>
    <t>28 - Gi¸ vèn hµng b¸n (M· sè 11)</t>
  </si>
  <si>
    <t xml:space="preserve">  - Gi¸ vèn cña hµng hãa ®· b¸n</t>
  </si>
  <si>
    <t xml:space="preserve">  - Gi¸ vèn cña thµnh phÈm ®· b¸n</t>
  </si>
  <si>
    <t xml:space="preserve">  - Gi¸ vèn cña dÞch vô ®· cung cÊp</t>
  </si>
  <si>
    <t xml:space="preserve">  - Gi¸ trÞ cßn l¹i, chi phÝ nh­îng b¸n, thanh lý cña B§S ®Çu t­ ®· b¸n</t>
  </si>
  <si>
    <t xml:space="preserve">  - Chi phÝ kinh doanh BÊt ®éng s¶n ®Çu t­</t>
  </si>
  <si>
    <t xml:space="preserve">  - Hao hôt, mÊt m¸t hµng tån kho</t>
  </si>
  <si>
    <t xml:space="preserve">  - C¸c kho¶n chi phÝ v­ît møc b×nh th­êng</t>
  </si>
  <si>
    <t xml:space="preserve">  - Dù phßng gi¶m gi¸ hµng tån kho</t>
  </si>
  <si>
    <t>29 - Doanh thu ho¹t ®éng tµi chÝnh (M· sè 21)</t>
  </si>
  <si>
    <t xml:space="preserve">  - L·i tiÒn göi, tiÒn cho vay</t>
  </si>
  <si>
    <t xml:space="preserve">  - L·i ®Çu t­ tr¸i phiÕu, kú phiÕu, tÝn phiÕu</t>
  </si>
  <si>
    <t xml:space="preserve">  - Cæ tøc, lîi nhuËn ®­îc chia</t>
  </si>
  <si>
    <t xml:space="preserve">  - L·i b¸n ngo¹i tÖ</t>
  </si>
  <si>
    <t xml:space="preserve">  - L·i chªnh lÖch tû gi¸ ®· thùc hiÖn</t>
  </si>
  <si>
    <t xml:space="preserve">  - L·i chªnh lÖch tû gi¸ ch­a thùc hiÖn</t>
  </si>
  <si>
    <t xml:space="preserve">  - L·i b¸n hµng tr¶ chËm</t>
  </si>
  <si>
    <t xml:space="preserve">  - Doanh thu ho¹t ®éng tµi chÝnh kh¸c</t>
  </si>
  <si>
    <t>30 - Chi phÝ tµi chÝnh (M· sè 22)</t>
  </si>
  <si>
    <t xml:space="preserve">  - L·i tiÒn vay</t>
  </si>
  <si>
    <t xml:space="preserve">  - ChiÕt khÊu thanh to¸n, l·i b¸n hµng tr¶ chËm</t>
  </si>
  <si>
    <t xml:space="preserve">  - Lç do thanh lý c¸c kho¶n ®Çu t­ ng¾n h¹n, dµi h¹n</t>
  </si>
  <si>
    <t xml:space="preserve">  - Lç b¸n ngo¹i tÖ</t>
  </si>
  <si>
    <t xml:space="preserve">  - Lç chªnh lÖch tû gi¸ ®· thùc hiÖn</t>
  </si>
  <si>
    <t xml:space="preserve">  - Lç chªnh lÖch tû gi¸ ch­a thùc hiÖn</t>
  </si>
  <si>
    <t xml:space="preserve">  - Dù phßng gi¶m gi¸ c¸c kho¶n ®Çu t­ ng¾n h¹n, dµi h¹n</t>
  </si>
  <si>
    <t xml:space="preserve">  - Chi phÝ tµi chÝnh kh¸c</t>
  </si>
  <si>
    <t>31 - Chi phÝ thuÕ thu nhËp doanh nghiÖp hiÖn hµnh (M· sè 51)</t>
  </si>
  <si>
    <t xml:space="preserve">  - Chi phÝ thuÕ thu nhËp doanh nghiÖp tÝnh trªn thu nhËp chÞu thuÕ n¨m hiÖn hµnh</t>
  </si>
  <si>
    <t xml:space="preserve">  - §iÒu chØnh chi phÝ thuÕ TNDN cña c¸c n¨m tr­íc vµo chi phÝ thuÕ thu nhËp hiÖn hµnh n¨m nay</t>
  </si>
  <si>
    <t xml:space="preserve">  - Tæng chi phÝ thuÕ thu nhËp doanh nghiÖp hiÖn hµnh</t>
  </si>
  <si>
    <t>32 - Chi phÝ thuÕ thu nhËp doanh nghiÖp ho·n l¹i (M· sè 52)</t>
  </si>
  <si>
    <t xml:space="preserve">  - Chi phÝ thuÕ thu nhËp doanh nghiÖp ho·n l¹i ph¸t sinh tõ viÖc hoµn nhËp tµi s¶n thuÕ thu nhËp ho·n l¹i</t>
  </si>
  <si>
    <t xml:space="preserve">  - Chi phÝ thuÕ thu nhËp doanh nghiÖp ho·n l¹i ph¸t sinh tõ c¸c kho¶n chªnh lÖch t¹m thêi ph¶i chÞu thuÕ</t>
  </si>
  <si>
    <t xml:space="preserve">  - Thu nhËp thuÕ thu nhËp doanh nghiÖp ho·n l¹i ph¸t sinh tõ c¸c kho¶n chªnh lÖch t¹m thêi ®­îc khÊu trõ</t>
  </si>
  <si>
    <t xml:space="preserve">  - Thu nhËp thuÕ thu nhËp doanh nghiÖp ho·n l¹i ph¸t sinh tõ c¸c kho¶n lç tÝnh thuÕ vµ ­u ®·i thuÕ ch­a sö dông</t>
  </si>
  <si>
    <t xml:space="preserve">  - Thu nhËp thuÕ thu nhËp doanh nghiÖp ho·n l¹i ph¸t sinh tõ viÖc hoµn nhËp thuÕ thu nhËp ho·n l¹i ph¶i tr¶</t>
  </si>
  <si>
    <t xml:space="preserve">  - Tæng chi phÝ thuÕ thu nhËp doanh nghiÖp ho·n l¹i</t>
  </si>
  <si>
    <t>33 - Chi phÝ s¶n xuÊt, kinh doanh theo yÕu tè</t>
  </si>
  <si>
    <t xml:space="preserve">  - Chi phÝ nguyªn liÖu, vËt liÖu</t>
  </si>
  <si>
    <t xml:space="preserve">  - Chi phÝ nh©n c«ng</t>
  </si>
  <si>
    <t xml:space="preserve">  - Chi phÝ khÊu hao tµi s¶n cè ®Þnh</t>
  </si>
  <si>
    <t xml:space="preserve">  - Chi phÝ dÞch vô mua ngoµi</t>
  </si>
  <si>
    <t xml:space="preserve">  - Chi phÝ kh¸c b»ng tiÒn</t>
  </si>
  <si>
    <t>VII- Th«ng tin bæ sung cho c¸c kho¶n môc tr×nh bµy trong B¸o c¸o l­u chuyÓn tiÒn tÖ</t>
  </si>
  <si>
    <t>34- C¸c giao dÞch kh«ng b»ng tiÒn ¶nh h­ëng ®Õn b¸o c¸o l­u chuyÓn</t>
  </si>
  <si>
    <t>a -    Mua tµi s¶n b»ng c¸ch nhËn c¸c kho¶n nî liªn quan trùc tiÕp hoÆc th«ng qua nghiÖp vô cho thuª tµi chÝnh:</t>
  </si>
  <si>
    <t xml:space="preserve">         - Mua doanh nghiÖp th«ng qua ph¸t hµnh cæ phiÕu:</t>
  </si>
  <si>
    <t xml:space="preserve">         - ChuyÓn nî thµnh vèn chñ së h÷u:</t>
  </si>
  <si>
    <t>b -    Mua vµ thanh lý c«ng ty con hoÆc ®¬n vÞ kinh doanh kh¸c trong kú b¸o c¸o.</t>
  </si>
  <si>
    <t xml:space="preserve">         - Tæng gi¸ trÞ mua hoÆc thanh lý;</t>
  </si>
  <si>
    <t xml:space="preserve">         - PhÇn gi¸ trÞ mua hoÆc thanh lý ®­îc thanh to¸n b»ng tiÒn vµ c¸c kho¶n t­¬ng ®­¬ng tiÒn;</t>
  </si>
  <si>
    <t xml:space="preserve">         - Sè tiÒn vµ c¸c kho¶n t­¬ng ®­¬ng tiÒn thùc cã trong c«ng ty con hoÆc ®¬n vÞ kinh doanh kh¸c ®­îc mua hoÆc thanh lý;</t>
  </si>
  <si>
    <t xml:space="preserve">         - PhÇn gi¸ trÞ tµi s¶n (Tæng hîp theo tõng lo¹i tµi s¶n) vµ nî ph¶i tr¶ kh«ng ph¶i lµ tiÒn vµ c¸c kho¶n t­¬ng ®­¬ng tiÒn trong c«ng ty con hoÆc ®¬n vÞ kinh doanh kh¸c ®­îc mua hoÆc thanh lý  trong kú.</t>
  </si>
  <si>
    <t>c -    Tr×nh bµy gi¸ trÞ vµ lý do cña c¸c kho¶n tiÒn vµ t­¬ng ®­¬ng tiÒn lín do doanh nghiÖp n¾m gi÷ nh­ng kh«ng ®­îc sö dông do cã sù h¹n chÕ cña ph¸p luËt hoÆc c¸c rµng buéc kh¸c mµ doanh nghiÖp ph¶i thùc hiÖn</t>
  </si>
  <si>
    <t>VIII- Nh÷ng th«ng tin kh¸c</t>
  </si>
  <si>
    <t xml:space="preserve">1- Nh÷ng kho¶n nî tiÒm tµng, kho¶n cam kÕt vµ nh÷ng th«ng tin tµi chÝnh kh¸c: </t>
  </si>
  <si>
    <t>2- Nh÷ng sù kiÖn ph¸t sinh sau ngµy kÕt thóc kú kÕ to¸n n¨m:</t>
  </si>
  <si>
    <t>3- Th«ng tin vÒ c¸c bªn liªn quan:</t>
  </si>
  <si>
    <t>4- Tr×nh bµy tµi s¶n, doanh thu, kÕt qu¶ kinh doanh theo bé phËn</t>
  </si>
  <si>
    <t>5- Th«ng tin so s¸nh (nh÷ng thay ®æi vÒ th«ng tin trong b¸o c¸o tµi chÝnh cña c¸c niªn ®é kÕ to¸n tr­íc):</t>
  </si>
  <si>
    <t xml:space="preserve">6- Th«ng tin vÒ ho¹t ®éng liªn tôc: </t>
  </si>
  <si>
    <t>7- Nh÷ng th«ng tin kh¸c.</t>
  </si>
  <si>
    <t>TP. HCM, Ngµy 20 th¸ng 04 n¨m 2008</t>
  </si>
  <si>
    <t>Ng­êi LËp BiÓu                                          KÕ To¸n Tr­ëng                                       Tæng Gi¸m §èc</t>
  </si>
  <si>
    <t>ChÕ Danh DiÔn                                             Vò Quý HiÖu                                            §oµn V¨n Nhuén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</si>
</sst>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###\ ###\ ###"/>
    <numFmt numFmtId="165" formatCode="_(* #,##0_);_(* \(#,##0\);_(* &quot;-&quot;??_);_(@_)"/>
    <numFmt numFmtId="166" formatCode="#.##0_);[Red]\(#.##0\)"/>
    <numFmt numFmtId="167" formatCode="#.##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.VnTime"/>
      <family val="2"/>
    </font>
    <font>
      <sz val="10"/>
      <name val=".VnTime"/>
      <family val="2"/>
    </font>
    <font>
      <sz val="17"/>
      <name val="Times New Roman"/>
      <family val="1"/>
    </font>
    <font>
      <b/>
      <sz val="12"/>
      <name val=".VnTime"/>
      <family val="2"/>
    </font>
    <font>
      <sz val="12"/>
      <name val="Times New Roman"/>
      <family val="1"/>
    </font>
    <font>
      <sz val="12"/>
      <name val="Arial"/>
      <family val="0"/>
    </font>
    <font>
      <sz val="13"/>
      <name val=".VnTime"/>
      <family val="2"/>
    </font>
    <font>
      <sz val="11"/>
      <name val=".VnTime"/>
      <family val="2"/>
    </font>
    <font>
      <sz val="20"/>
      <name val="Times New Roman"/>
      <family val="1"/>
    </font>
    <font>
      <sz val="16"/>
      <name val=".VnTime"/>
      <family val="2"/>
    </font>
    <font>
      <b/>
      <u val="single"/>
      <sz val="12"/>
      <name val=".VnTime"/>
      <family val="2"/>
    </font>
    <font>
      <b/>
      <sz val="11"/>
      <name val=".VnTime"/>
      <family val="2"/>
    </font>
    <font>
      <b/>
      <u val="single"/>
      <sz val="11"/>
      <name val=".VnTime"/>
      <family val="2"/>
    </font>
    <font>
      <b/>
      <sz val="10"/>
      <name val=".VnTime"/>
      <family val="2"/>
    </font>
    <font>
      <i/>
      <sz val="12"/>
      <name val=".VnTime"/>
      <family val="2"/>
    </font>
    <font>
      <i/>
      <sz val="11"/>
      <name val=".VnTime"/>
      <family val="2"/>
    </font>
    <font>
      <sz val="8"/>
      <name val="Tahoma"/>
      <family val="2"/>
    </font>
    <font>
      <sz val="18"/>
      <name val=".VnTime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/>
    </xf>
    <xf numFmtId="164" fontId="7" fillId="0" borderId="2" xfId="0" applyNumberFormat="1" applyFont="1" applyBorder="1" applyAlignment="1">
      <alignment/>
    </xf>
    <xf numFmtId="0" fontId="10" fillId="0" borderId="3" xfId="0" applyFont="1" applyBorder="1" applyAlignment="1">
      <alignment/>
    </xf>
    <xf numFmtId="164" fontId="0" fillId="0" borderId="3" xfId="15" applyNumberFormat="1" applyBorder="1" applyAlignment="1">
      <alignment/>
    </xf>
    <xf numFmtId="0" fontId="7" fillId="0" borderId="3" xfId="0" applyFont="1" applyBorder="1" applyAlignment="1">
      <alignment/>
    </xf>
    <xf numFmtId="164" fontId="10" fillId="0" borderId="3" xfId="0" applyNumberFormat="1" applyFont="1" applyBorder="1" applyAlignment="1">
      <alignment/>
    </xf>
    <xf numFmtId="164" fontId="7" fillId="0" borderId="3" xfId="0" applyNumberFormat="1" applyFont="1" applyBorder="1" applyAlignment="1">
      <alignment/>
    </xf>
    <xf numFmtId="0" fontId="7" fillId="0" borderId="4" xfId="0" applyFont="1" applyBorder="1" applyAlignment="1">
      <alignment/>
    </xf>
    <xf numFmtId="164" fontId="7" fillId="0" borderId="4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164" fontId="1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64" fontId="14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right"/>
    </xf>
    <xf numFmtId="164" fontId="19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20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164" fontId="18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wrapText="1"/>
    </xf>
    <xf numFmtId="37" fontId="14" fillId="0" borderId="9" xfId="0" applyNumberFormat="1" applyFont="1" applyBorder="1" applyAlignment="1">
      <alignment/>
    </xf>
    <xf numFmtId="37" fontId="14" fillId="0" borderId="10" xfId="0" applyNumberFormat="1" applyFont="1" applyBorder="1" applyAlignment="1">
      <alignment/>
    </xf>
    <xf numFmtId="0" fontId="7" fillId="0" borderId="11" xfId="0" applyFont="1" applyBorder="1" applyAlignment="1">
      <alignment wrapText="1"/>
    </xf>
    <xf numFmtId="37" fontId="14" fillId="0" borderId="3" xfId="0" applyNumberFormat="1" applyFont="1" applyBorder="1" applyAlignment="1">
      <alignment/>
    </xf>
    <xf numFmtId="165" fontId="14" fillId="0" borderId="3" xfId="17" applyNumberFormat="1" applyFont="1" applyFill="1" applyBorder="1" applyAlignment="1">
      <alignment/>
    </xf>
    <xf numFmtId="37" fontId="14" fillId="0" borderId="12" xfId="0" applyNumberFormat="1" applyFont="1" applyBorder="1" applyAlignment="1">
      <alignment/>
    </xf>
    <xf numFmtId="37" fontId="14" fillId="0" borderId="0" xfId="0" applyNumberFormat="1" applyFont="1" applyAlignment="1">
      <alignment/>
    </xf>
    <xf numFmtId="0" fontId="10" fillId="0" borderId="11" xfId="0" applyFont="1" applyBorder="1" applyAlignment="1">
      <alignment wrapText="1"/>
    </xf>
    <xf numFmtId="0" fontId="7" fillId="0" borderId="13" xfId="0" applyFont="1" applyBorder="1" applyAlignment="1">
      <alignment wrapText="1"/>
    </xf>
    <xf numFmtId="37" fontId="14" fillId="0" borderId="14" xfId="0" applyNumberFormat="1" applyFont="1" applyBorder="1" applyAlignment="1">
      <alignment/>
    </xf>
    <xf numFmtId="37" fontId="14" fillId="0" borderId="15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16" xfId="0" applyFont="1" applyBorder="1" applyAlignment="1">
      <alignment wrapText="1"/>
    </xf>
    <xf numFmtId="3" fontId="7" fillId="0" borderId="17" xfId="0" applyNumberFormat="1" applyFont="1" applyBorder="1" applyAlignment="1">
      <alignment/>
    </xf>
    <xf numFmtId="0" fontId="14" fillId="0" borderId="18" xfId="0" applyFont="1" applyBorder="1" applyAlignment="1">
      <alignment/>
    </xf>
    <xf numFmtId="3" fontId="14" fillId="0" borderId="19" xfId="0" applyNumberFormat="1" applyFont="1" applyBorder="1" applyAlignment="1">
      <alignment/>
    </xf>
    <xf numFmtId="3" fontId="14" fillId="0" borderId="9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3" fontId="14" fillId="0" borderId="3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0" fontId="7" fillId="0" borderId="13" xfId="0" applyFont="1" applyBorder="1" applyAlignment="1">
      <alignment/>
    </xf>
    <xf numFmtId="3" fontId="14" fillId="0" borderId="14" xfId="0" applyNumberFormat="1" applyFont="1" applyBorder="1" applyAlignment="1">
      <alignment/>
    </xf>
    <xf numFmtId="3" fontId="14" fillId="0" borderId="15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 wrapText="1"/>
    </xf>
    <xf numFmtId="0" fontId="7" fillId="0" borderId="8" xfId="0" applyFont="1" applyBorder="1" applyAlignment="1">
      <alignment wrapText="1"/>
    </xf>
    <xf numFmtId="3" fontId="14" fillId="0" borderId="0" xfId="0" applyNumberFormat="1" applyFont="1" applyAlignment="1">
      <alignment/>
    </xf>
    <xf numFmtId="3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left"/>
    </xf>
    <xf numFmtId="164" fontId="19" fillId="0" borderId="0" xfId="0" applyNumberFormat="1" applyFont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10" fillId="0" borderId="0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0" fillId="0" borderId="2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64" fontId="10" fillId="0" borderId="21" xfId="0" applyNumberFormat="1" applyFont="1" applyBorder="1" applyAlignment="1">
      <alignment horizontal="center" vertical="center" wrapText="1"/>
    </xf>
    <xf numFmtId="164" fontId="10" fillId="0" borderId="22" xfId="0" applyNumberFormat="1" applyFont="1" applyBorder="1" applyAlignment="1">
      <alignment horizontal="center" vertical="center" wrapText="1"/>
    </xf>
    <xf numFmtId="3" fontId="14" fillId="0" borderId="23" xfId="0" applyNumberFormat="1" applyFont="1" applyBorder="1" applyAlignment="1">
      <alignment horizontal="center"/>
    </xf>
    <xf numFmtId="3" fontId="14" fillId="0" borderId="24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3" fontId="14" fillId="0" borderId="25" xfId="0" applyNumberFormat="1" applyFont="1" applyBorder="1" applyAlignment="1">
      <alignment horizontal="center"/>
    </xf>
    <xf numFmtId="3" fontId="14" fillId="0" borderId="26" xfId="0" applyNumberFormat="1" applyFont="1" applyBorder="1" applyAlignment="1">
      <alignment horizontal="center"/>
    </xf>
    <xf numFmtId="3" fontId="14" fillId="0" borderId="25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14" fillId="0" borderId="19" xfId="0" applyNumberFormat="1" applyFont="1" applyBorder="1" applyAlignment="1">
      <alignment horizontal="center"/>
    </xf>
    <xf numFmtId="0" fontId="18" fillId="0" borderId="27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3" fontId="14" fillId="0" borderId="29" xfId="0" applyNumberFormat="1" applyFont="1" applyBorder="1" applyAlignment="1">
      <alignment horizontal="center"/>
    </xf>
    <xf numFmtId="3" fontId="14" fillId="0" borderId="3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0" fontId="10" fillId="0" borderId="16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18" fillId="0" borderId="32" xfId="0" applyFont="1" applyBorder="1" applyAlignment="1">
      <alignment horizontal="center" vertical="center" wrapText="1"/>
    </xf>
    <xf numFmtId="3" fontId="14" fillId="0" borderId="34" xfId="0" applyNumberFormat="1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64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right"/>
    </xf>
    <xf numFmtId="0" fontId="7" fillId="0" borderId="20" xfId="0" applyFont="1" applyBorder="1" applyAlignment="1">
      <alignment/>
    </xf>
    <xf numFmtId="164" fontId="7" fillId="0" borderId="20" xfId="0" applyNumberFormat="1" applyFont="1" applyBorder="1" applyAlignment="1">
      <alignment/>
    </xf>
    <xf numFmtId="0" fontId="10" fillId="0" borderId="4" xfId="0" applyFont="1" applyBorder="1" applyAlignment="1">
      <alignment/>
    </xf>
    <xf numFmtId="164" fontId="10" fillId="0" borderId="4" xfId="0" applyNumberFormat="1" applyFont="1" applyBorder="1" applyAlignment="1">
      <alignment/>
    </xf>
    <xf numFmtId="0" fontId="24" fillId="0" borderId="0" xfId="0" applyFont="1" applyAlignment="1">
      <alignment horizontal="center"/>
    </xf>
    <xf numFmtId="164" fontId="10" fillId="0" borderId="3" xfId="17" applyNumberFormat="1" applyFont="1" applyBorder="1" applyAlignment="1">
      <alignment/>
    </xf>
    <xf numFmtId="166" fontId="10" fillId="0" borderId="3" xfId="0" applyNumberFormat="1" applyFont="1" applyBorder="1" applyAlignment="1">
      <alignment/>
    </xf>
    <xf numFmtId="164" fontId="7" fillId="0" borderId="3" xfId="17" applyNumberFormat="1" applyFont="1" applyBorder="1" applyAlignment="1">
      <alignment/>
    </xf>
    <xf numFmtId="166" fontId="7" fillId="0" borderId="3" xfId="0" applyNumberFormat="1" applyFont="1" applyBorder="1" applyAlignment="1">
      <alignment/>
    </xf>
    <xf numFmtId="164" fontId="10" fillId="0" borderId="35" xfId="17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omma_bang can doi ke toan qi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workbookViewId="0" topLeftCell="A1">
      <selection activeCell="A105" sqref="A105"/>
    </sheetView>
  </sheetViews>
  <sheetFormatPr defaultColWidth="9.140625" defaultRowHeight="12.75"/>
  <cols>
    <col min="1" max="1" width="47.7109375" style="3" customWidth="1"/>
    <col min="2" max="2" width="5.28125" style="3" bestFit="1" customWidth="1"/>
    <col min="3" max="3" width="8.28125" style="3" customWidth="1"/>
    <col min="4" max="4" width="17.28125" style="20" customWidth="1"/>
    <col min="5" max="5" width="17.7109375" style="20" customWidth="1"/>
    <col min="6" max="16384" width="9.140625" style="3" customWidth="1"/>
  </cols>
  <sheetData>
    <row r="1" spans="1:5" ht="15">
      <c r="A1" s="1" t="s">
        <v>0</v>
      </c>
      <c r="B1" s="1"/>
      <c r="C1" s="1"/>
      <c r="D1" s="2"/>
      <c r="E1" s="2"/>
    </row>
    <row r="2" spans="1:5" ht="15">
      <c r="A2" s="1" t="s">
        <v>1</v>
      </c>
      <c r="B2" s="1"/>
      <c r="C2" s="1"/>
      <c r="D2" s="2"/>
      <c r="E2" s="2"/>
    </row>
    <row r="3" spans="1:5" ht="15">
      <c r="A3" s="1"/>
      <c r="B3" s="1"/>
      <c r="C3" s="1"/>
      <c r="D3" s="2"/>
      <c r="E3" s="2"/>
    </row>
    <row r="4" spans="1:5" ht="15">
      <c r="A4" s="1"/>
      <c r="B4" s="1"/>
      <c r="C4" s="1"/>
      <c r="D4" s="2"/>
      <c r="E4" s="2"/>
    </row>
    <row r="5" spans="1:5" ht="9" customHeight="1">
      <c r="A5" s="1"/>
      <c r="B5" s="1"/>
      <c r="C5" s="1"/>
      <c r="D5" s="2"/>
      <c r="E5" s="2"/>
    </row>
    <row r="6" spans="1:5" ht="22.5">
      <c r="A6" s="88" t="s">
        <v>2</v>
      </c>
      <c r="B6" s="88"/>
      <c r="C6" s="88"/>
      <c r="D6" s="88"/>
      <c r="E6" s="88"/>
    </row>
    <row r="7" spans="1:5" ht="4.5" customHeight="1">
      <c r="A7" s="4"/>
      <c r="B7" s="5"/>
      <c r="C7" s="5"/>
      <c r="D7" s="5"/>
      <c r="E7" s="5"/>
    </row>
    <row r="8" spans="1:5" ht="15.75">
      <c r="A8" s="89" t="s">
        <v>3</v>
      </c>
      <c r="B8" s="90"/>
      <c r="C8" s="90"/>
      <c r="D8" s="90"/>
      <c r="E8" s="90"/>
    </row>
    <row r="9" spans="1:5" ht="23.25" customHeight="1">
      <c r="A9" s="1"/>
      <c r="B9" s="1"/>
      <c r="C9" s="1"/>
      <c r="D9" s="2"/>
      <c r="E9" s="2"/>
    </row>
    <row r="10" spans="1:5" ht="31.5" customHeight="1">
      <c r="A10" s="6" t="s">
        <v>4</v>
      </c>
      <c r="B10" s="6" t="s">
        <v>5</v>
      </c>
      <c r="C10" s="6" t="s">
        <v>6</v>
      </c>
      <c r="D10" s="7" t="s">
        <v>7</v>
      </c>
      <c r="E10" s="7" t="s">
        <v>8</v>
      </c>
    </row>
    <row r="11" spans="1:5" ht="15">
      <c r="A11" s="8"/>
      <c r="B11" s="8"/>
      <c r="C11" s="8"/>
      <c r="D11" s="9"/>
      <c r="E11" s="9"/>
    </row>
    <row r="12" spans="1:5" ht="15.75">
      <c r="A12" s="10" t="s">
        <v>9</v>
      </c>
      <c r="B12" s="10" t="s">
        <v>10</v>
      </c>
      <c r="C12" s="10" t="s">
        <v>11</v>
      </c>
      <c r="D12" s="11">
        <f>D13+D16+D19+D26+D29</f>
        <v>426421231766</v>
      </c>
      <c r="E12" s="11">
        <f>E13+E16+E19+E26+E29</f>
        <v>533224455090</v>
      </c>
    </row>
    <row r="13" spans="1:5" ht="15.75">
      <c r="A13" s="10" t="s">
        <v>12</v>
      </c>
      <c r="B13" s="10" t="s">
        <v>13</v>
      </c>
      <c r="C13" s="10" t="s">
        <v>11</v>
      </c>
      <c r="D13" s="11">
        <f>D14+D15</f>
        <v>21502730153</v>
      </c>
      <c r="E13" s="11">
        <f>E14+E15</f>
        <v>53881777840</v>
      </c>
    </row>
    <row r="14" spans="1:5" ht="15">
      <c r="A14" s="12" t="s">
        <v>14</v>
      </c>
      <c r="B14" s="12" t="s">
        <v>15</v>
      </c>
      <c r="C14" s="12" t="s">
        <v>16</v>
      </c>
      <c r="D14" s="11">
        <v>21502730153</v>
      </c>
      <c r="E14" s="11">
        <v>53881777840</v>
      </c>
    </row>
    <row r="15" spans="1:5" ht="15">
      <c r="A15" s="12" t="s">
        <v>17</v>
      </c>
      <c r="B15" s="12" t="s">
        <v>18</v>
      </c>
      <c r="C15" s="12" t="s">
        <v>11</v>
      </c>
      <c r="D15" s="11">
        <v>0</v>
      </c>
      <c r="E15" s="11">
        <v>0</v>
      </c>
    </row>
    <row r="16" spans="1:5" ht="15.75">
      <c r="A16" s="10" t="s">
        <v>19</v>
      </c>
      <c r="B16" s="10" t="s">
        <v>20</v>
      </c>
      <c r="C16" s="10" t="s">
        <v>21</v>
      </c>
      <c r="D16" s="11">
        <f>D17+D18</f>
        <v>150000000000</v>
      </c>
      <c r="E16" s="11">
        <f>E17+E18</f>
        <v>230000000000</v>
      </c>
    </row>
    <row r="17" spans="1:5" ht="15">
      <c r="A17" s="12" t="s">
        <v>22</v>
      </c>
      <c r="B17" s="12" t="s">
        <v>23</v>
      </c>
      <c r="C17" s="12" t="s">
        <v>11</v>
      </c>
      <c r="D17" s="11">
        <v>150000000000</v>
      </c>
      <c r="E17" s="11">
        <v>230000000000</v>
      </c>
    </row>
    <row r="18" spans="1:5" ht="15">
      <c r="A18" s="12" t="s">
        <v>24</v>
      </c>
      <c r="B18" s="12" t="s">
        <v>25</v>
      </c>
      <c r="C18" s="12" t="s">
        <v>11</v>
      </c>
      <c r="D18" s="11">
        <v>0</v>
      </c>
      <c r="E18" s="11">
        <v>0</v>
      </c>
    </row>
    <row r="19" spans="1:5" ht="15.75">
      <c r="A19" s="10" t="s">
        <v>26</v>
      </c>
      <c r="B19" s="10" t="s">
        <v>27</v>
      </c>
      <c r="C19" s="10" t="s">
        <v>11</v>
      </c>
      <c r="D19" s="11">
        <f>D20+D21+D22+D23+D24+D25</f>
        <v>224591138680</v>
      </c>
      <c r="E19" s="11">
        <f>E20+E21+E22+E23+E24+E25</f>
        <v>209420920903</v>
      </c>
    </row>
    <row r="20" spans="1:5" ht="15">
      <c r="A20" s="12" t="s">
        <v>28</v>
      </c>
      <c r="B20" s="12" t="s">
        <v>29</v>
      </c>
      <c r="C20" s="12" t="s">
        <v>11</v>
      </c>
      <c r="D20" s="11">
        <v>200935720549</v>
      </c>
      <c r="E20" s="11">
        <v>185429567101</v>
      </c>
    </row>
    <row r="21" spans="1:5" ht="15">
      <c r="A21" s="12" t="s">
        <v>30</v>
      </c>
      <c r="B21" s="12" t="s">
        <v>31</v>
      </c>
      <c r="C21" s="12" t="s">
        <v>11</v>
      </c>
      <c r="D21" s="11">
        <v>15285796897</v>
      </c>
      <c r="E21" s="11">
        <v>8377157893</v>
      </c>
    </row>
    <row r="22" spans="1:5" ht="15">
      <c r="A22" s="12" t="s">
        <v>32</v>
      </c>
      <c r="B22" s="12" t="s">
        <v>33</v>
      </c>
      <c r="C22" s="12" t="s">
        <v>11</v>
      </c>
      <c r="D22" s="11">
        <v>0</v>
      </c>
      <c r="E22" s="11">
        <v>0</v>
      </c>
    </row>
    <row r="23" spans="1:5" ht="15">
      <c r="A23" s="12" t="s">
        <v>34</v>
      </c>
      <c r="B23" s="12" t="s">
        <v>35</v>
      </c>
      <c r="C23" s="12" t="s">
        <v>11</v>
      </c>
      <c r="D23" s="11">
        <v>0</v>
      </c>
      <c r="E23" s="11">
        <v>0</v>
      </c>
    </row>
    <row r="24" spans="1:5" ht="15">
      <c r="A24" s="12" t="s">
        <v>36</v>
      </c>
      <c r="B24" s="12" t="s">
        <v>37</v>
      </c>
      <c r="C24" s="12" t="s">
        <v>38</v>
      </c>
      <c r="D24" s="11">
        <v>11484577852</v>
      </c>
      <c r="E24" s="11">
        <v>18729152527</v>
      </c>
    </row>
    <row r="25" spans="1:5" ht="15">
      <c r="A25" s="12" t="s">
        <v>39</v>
      </c>
      <c r="B25" s="12" t="s">
        <v>40</v>
      </c>
      <c r="C25" s="12" t="s">
        <v>11</v>
      </c>
      <c r="D25" s="11">
        <v>-3114956618</v>
      </c>
      <c r="E25" s="11">
        <v>-3114956618</v>
      </c>
    </row>
    <row r="26" spans="1:5" ht="15.75">
      <c r="A26" s="10" t="s">
        <v>41</v>
      </c>
      <c r="B26" s="10" t="s">
        <v>42</v>
      </c>
      <c r="C26" s="10" t="s">
        <v>11</v>
      </c>
      <c r="D26" s="11">
        <f>D27+D28</f>
        <v>10945955395</v>
      </c>
      <c r="E26" s="11">
        <f>E27+E28</f>
        <v>26036611473</v>
      </c>
    </row>
    <row r="27" spans="1:5" ht="15">
      <c r="A27" s="12" t="s">
        <v>43</v>
      </c>
      <c r="B27" s="12" t="s">
        <v>44</v>
      </c>
      <c r="C27" s="12" t="s">
        <v>45</v>
      </c>
      <c r="D27" s="11">
        <v>10945955395</v>
      </c>
      <c r="E27" s="11">
        <v>26036611473</v>
      </c>
    </row>
    <row r="28" spans="1:5" ht="15">
      <c r="A28" s="12" t="s">
        <v>46</v>
      </c>
      <c r="B28" s="12" t="s">
        <v>47</v>
      </c>
      <c r="C28" s="12" t="s">
        <v>11</v>
      </c>
      <c r="D28" s="11">
        <v>0</v>
      </c>
      <c r="E28" s="11">
        <v>0</v>
      </c>
    </row>
    <row r="29" spans="1:5" ht="15.75">
      <c r="A29" s="10" t="s">
        <v>48</v>
      </c>
      <c r="B29" s="10" t="s">
        <v>49</v>
      </c>
      <c r="C29" s="10" t="s">
        <v>11</v>
      </c>
      <c r="D29" s="11">
        <f>D30+D31+D32+D33</f>
        <v>19381407538</v>
      </c>
      <c r="E29" s="11">
        <f>E30+E31+E32+E33</f>
        <v>13885144874</v>
      </c>
    </row>
    <row r="30" spans="1:7" ht="15">
      <c r="A30" s="12" t="s">
        <v>50</v>
      </c>
      <c r="B30" s="12" t="s">
        <v>51</v>
      </c>
      <c r="C30" s="12" t="s">
        <v>11</v>
      </c>
      <c r="D30" s="11">
        <v>4517257265</v>
      </c>
      <c r="E30" s="11">
        <v>2486224310</v>
      </c>
      <c r="G30" s="3">
        <f>88.78/561</f>
        <v>0.15825311942959003</v>
      </c>
    </row>
    <row r="31" spans="1:7" ht="15">
      <c r="A31" s="12" t="s">
        <v>52</v>
      </c>
      <c r="B31" s="12" t="s">
        <v>53</v>
      </c>
      <c r="C31" s="12" t="s">
        <v>11</v>
      </c>
      <c r="D31" s="11">
        <v>5498715050</v>
      </c>
      <c r="E31" s="11">
        <v>6770266306</v>
      </c>
      <c r="G31" s="3">
        <v>0.1562</v>
      </c>
    </row>
    <row r="32" spans="1:7" ht="15">
      <c r="A32" s="12" t="s">
        <v>54</v>
      </c>
      <c r="B32" s="12" t="s">
        <v>55</v>
      </c>
      <c r="C32" s="12" t="s">
        <v>56</v>
      </c>
      <c r="D32" s="11">
        <v>85696474</v>
      </c>
      <c r="E32" s="11">
        <v>0</v>
      </c>
      <c r="G32" s="3">
        <f>G30+G31</f>
        <v>0.31445311942959003</v>
      </c>
    </row>
    <row r="33" spans="1:7" ht="15">
      <c r="A33" s="12" t="s">
        <v>57</v>
      </c>
      <c r="B33" s="12" t="s">
        <v>58</v>
      </c>
      <c r="C33" s="12" t="s">
        <v>11</v>
      </c>
      <c r="D33" s="11">
        <v>9279738749</v>
      </c>
      <c r="E33" s="11">
        <v>4628654258</v>
      </c>
      <c r="G33" s="3">
        <v>56100</v>
      </c>
    </row>
    <row r="34" spans="1:5" ht="15.75">
      <c r="A34" s="10" t="s">
        <v>59</v>
      </c>
      <c r="B34" s="10" t="s">
        <v>60</v>
      </c>
      <c r="C34" s="10" t="s">
        <v>11</v>
      </c>
      <c r="D34" s="11">
        <f>D35+D41+D52+D55+D60</f>
        <v>227396243227</v>
      </c>
      <c r="E34" s="11">
        <f>E35+E41+E52+E55+E60</f>
        <v>223863618544</v>
      </c>
    </row>
    <row r="35" spans="1:5" ht="15.75">
      <c r="A35" s="10" t="s">
        <v>61</v>
      </c>
      <c r="B35" s="10" t="s">
        <v>62</v>
      </c>
      <c r="C35" s="10" t="s">
        <v>11</v>
      </c>
      <c r="D35" s="11">
        <f>D36+D37+D38+D39+D40</f>
        <v>85500000</v>
      </c>
      <c r="E35" s="11">
        <f>E36+E37+E38+E39+E40</f>
        <v>85500000</v>
      </c>
    </row>
    <row r="36" spans="1:5" ht="15">
      <c r="A36" s="12" t="s">
        <v>63</v>
      </c>
      <c r="B36" s="12" t="s">
        <v>64</v>
      </c>
      <c r="C36" s="12" t="s">
        <v>11</v>
      </c>
      <c r="D36" s="11">
        <v>0</v>
      </c>
      <c r="E36" s="11">
        <v>0</v>
      </c>
    </row>
    <row r="37" spans="1:5" ht="15">
      <c r="A37" s="12" t="s">
        <v>65</v>
      </c>
      <c r="B37" s="12" t="s">
        <v>66</v>
      </c>
      <c r="C37" s="12" t="s">
        <v>11</v>
      </c>
      <c r="D37" s="11">
        <v>0</v>
      </c>
      <c r="E37" s="11">
        <v>0</v>
      </c>
    </row>
    <row r="38" spans="1:5" ht="15">
      <c r="A38" s="12" t="s">
        <v>67</v>
      </c>
      <c r="B38" s="12" t="s">
        <v>68</v>
      </c>
      <c r="C38" s="12" t="s">
        <v>69</v>
      </c>
      <c r="D38" s="11">
        <v>0</v>
      </c>
      <c r="E38" s="11">
        <v>0</v>
      </c>
    </row>
    <row r="39" spans="1:5" ht="15">
      <c r="A39" s="12" t="s">
        <v>70</v>
      </c>
      <c r="B39" s="12" t="s">
        <v>71</v>
      </c>
      <c r="C39" s="12" t="s">
        <v>72</v>
      </c>
      <c r="D39" s="11">
        <v>85500000</v>
      </c>
      <c r="E39" s="11">
        <v>85500000</v>
      </c>
    </row>
    <row r="40" spans="1:5" ht="15">
      <c r="A40" s="12" t="s">
        <v>73</v>
      </c>
      <c r="B40" s="12" t="s">
        <v>74</v>
      </c>
      <c r="C40" s="12" t="s">
        <v>11</v>
      </c>
      <c r="D40" s="11">
        <v>0</v>
      </c>
      <c r="E40" s="11">
        <v>0</v>
      </c>
    </row>
    <row r="41" spans="1:5" ht="15.75">
      <c r="A41" s="10" t="s">
        <v>75</v>
      </c>
      <c r="B41" s="10" t="s">
        <v>76</v>
      </c>
      <c r="C41" s="10" t="s">
        <v>77</v>
      </c>
      <c r="D41" s="11">
        <f>D42+D45+D48+D51</f>
        <v>37964758201</v>
      </c>
      <c r="E41" s="11">
        <f>E42+E45+E48+E51</f>
        <v>37362420110</v>
      </c>
    </row>
    <row r="42" spans="1:5" ht="15">
      <c r="A42" s="12" t="s">
        <v>78</v>
      </c>
      <c r="B42" s="12" t="s">
        <v>79</v>
      </c>
      <c r="C42" s="12" t="s">
        <v>11</v>
      </c>
      <c r="D42" s="11">
        <f>D43+D44</f>
        <v>15421988780</v>
      </c>
      <c r="E42" s="11">
        <f>E43+E44</f>
        <v>16523624253</v>
      </c>
    </row>
    <row r="43" spans="1:5" ht="15">
      <c r="A43" s="12" t="s">
        <v>80</v>
      </c>
      <c r="B43" s="12" t="s">
        <v>81</v>
      </c>
      <c r="C43" s="12" t="s">
        <v>11</v>
      </c>
      <c r="D43" s="11">
        <v>33366612874</v>
      </c>
      <c r="E43" s="11">
        <v>33027319011</v>
      </c>
    </row>
    <row r="44" spans="1:5" ht="15">
      <c r="A44" s="12" t="s">
        <v>82</v>
      </c>
      <c r="B44" s="12" t="s">
        <v>83</v>
      </c>
      <c r="C44" s="12" t="s">
        <v>11</v>
      </c>
      <c r="D44" s="11">
        <v>-17944624094</v>
      </c>
      <c r="E44" s="11">
        <v>-16503694758</v>
      </c>
    </row>
    <row r="45" spans="1:5" ht="15">
      <c r="A45" s="12" t="s">
        <v>84</v>
      </c>
      <c r="B45" s="12" t="s">
        <v>85</v>
      </c>
      <c r="C45" s="12" t="s">
        <v>86</v>
      </c>
      <c r="D45" s="11">
        <f>D46+D47</f>
        <v>1309952360</v>
      </c>
      <c r="E45" s="11">
        <f>E46+E47</f>
        <v>1373337152</v>
      </c>
    </row>
    <row r="46" spans="1:5" ht="15">
      <c r="A46" s="12" t="s">
        <v>80</v>
      </c>
      <c r="B46" s="12" t="s">
        <v>87</v>
      </c>
      <c r="C46" s="12" t="s">
        <v>11</v>
      </c>
      <c r="D46" s="11">
        <v>1521235000</v>
      </c>
      <c r="E46" s="11">
        <v>1521235000</v>
      </c>
    </row>
    <row r="47" spans="1:5" ht="15">
      <c r="A47" s="12" t="s">
        <v>82</v>
      </c>
      <c r="B47" s="12" t="s">
        <v>88</v>
      </c>
      <c r="C47" s="12" t="s">
        <v>11</v>
      </c>
      <c r="D47" s="11">
        <v>-211282640</v>
      </c>
      <c r="E47" s="11">
        <v>-147897848</v>
      </c>
    </row>
    <row r="48" spans="1:5" ht="15">
      <c r="A48" s="12" t="s">
        <v>89</v>
      </c>
      <c r="B48" s="12" t="s">
        <v>90</v>
      </c>
      <c r="C48" s="12" t="s">
        <v>91</v>
      </c>
      <c r="D48" s="11">
        <f>D49+D50</f>
        <v>4022573620</v>
      </c>
      <c r="E48" s="11">
        <f>E49+E50</f>
        <v>4026097792</v>
      </c>
    </row>
    <row r="49" spans="1:5" ht="15">
      <c r="A49" s="12" t="s">
        <v>80</v>
      </c>
      <c r="B49" s="12" t="s">
        <v>92</v>
      </c>
      <c r="C49" s="12" t="s">
        <v>11</v>
      </c>
      <c r="D49" s="11">
        <v>4216986005</v>
      </c>
      <c r="E49" s="11">
        <v>4216986005</v>
      </c>
    </row>
    <row r="50" spans="1:5" ht="15">
      <c r="A50" s="12" t="s">
        <v>82</v>
      </c>
      <c r="B50" s="12" t="s">
        <v>93</v>
      </c>
      <c r="C50" s="12" t="s">
        <v>11</v>
      </c>
      <c r="D50" s="11">
        <v>-194412385</v>
      </c>
      <c r="E50" s="11">
        <v>-190888213</v>
      </c>
    </row>
    <row r="51" spans="1:5" ht="15">
      <c r="A51" s="12" t="s">
        <v>94</v>
      </c>
      <c r="B51" s="12" t="s">
        <v>95</v>
      </c>
      <c r="C51" s="12" t="s">
        <v>96</v>
      </c>
      <c r="D51" s="11">
        <v>17210243441</v>
      </c>
      <c r="E51" s="11">
        <v>15439360913</v>
      </c>
    </row>
    <row r="52" spans="1:5" ht="15.75">
      <c r="A52" s="10" t="s">
        <v>97</v>
      </c>
      <c r="B52" s="10" t="s">
        <v>98</v>
      </c>
      <c r="C52" s="10" t="s">
        <v>99</v>
      </c>
      <c r="D52" s="11">
        <f>D53+D54</f>
        <v>0</v>
      </c>
      <c r="E52" s="11">
        <f>E53+E54</f>
        <v>0</v>
      </c>
    </row>
    <row r="53" spans="1:5" ht="15">
      <c r="A53" s="12" t="s">
        <v>80</v>
      </c>
      <c r="B53" s="12" t="s">
        <v>100</v>
      </c>
      <c r="C53" s="12" t="s">
        <v>11</v>
      </c>
      <c r="D53" s="11">
        <v>0</v>
      </c>
      <c r="E53" s="11">
        <v>0</v>
      </c>
    </row>
    <row r="54" spans="1:5" ht="15">
      <c r="A54" s="12" t="s">
        <v>82</v>
      </c>
      <c r="B54" s="12" t="s">
        <v>101</v>
      </c>
      <c r="C54" s="12" t="s">
        <v>11</v>
      </c>
      <c r="D54" s="11">
        <v>0</v>
      </c>
      <c r="E54" s="11">
        <v>0</v>
      </c>
    </row>
    <row r="55" spans="1:5" ht="15.75">
      <c r="A55" s="10" t="s">
        <v>102</v>
      </c>
      <c r="B55" s="10" t="s">
        <v>103</v>
      </c>
      <c r="C55" s="10" t="s">
        <v>11</v>
      </c>
      <c r="D55" s="11">
        <f>D56+D57+D58+D59</f>
        <v>75167110597</v>
      </c>
      <c r="E55" s="11">
        <f>E56+E57+E58+E59</f>
        <v>75167110597</v>
      </c>
    </row>
    <row r="56" spans="1:5" ht="15">
      <c r="A56" s="12" t="s">
        <v>104</v>
      </c>
      <c r="B56" s="12" t="s">
        <v>105</v>
      </c>
      <c r="C56" s="12" t="s">
        <v>11</v>
      </c>
      <c r="D56" s="11">
        <v>0</v>
      </c>
      <c r="E56" s="11">
        <v>0</v>
      </c>
    </row>
    <row r="57" spans="1:5" ht="15">
      <c r="A57" s="12" t="s">
        <v>106</v>
      </c>
      <c r="B57" s="12" t="s">
        <v>107</v>
      </c>
      <c r="C57" s="12" t="s">
        <v>11</v>
      </c>
      <c r="D57" s="11">
        <v>15707110597</v>
      </c>
      <c r="E57" s="11">
        <v>15707110597</v>
      </c>
    </row>
    <row r="58" spans="1:5" ht="15">
      <c r="A58" s="12" t="s">
        <v>108</v>
      </c>
      <c r="B58" s="12" t="s">
        <v>109</v>
      </c>
      <c r="C58" s="12" t="s">
        <v>110</v>
      </c>
      <c r="D58" s="11">
        <v>59460000000</v>
      </c>
      <c r="E58" s="11">
        <v>59460000000</v>
      </c>
    </row>
    <row r="59" spans="1:5" ht="15">
      <c r="A59" s="12" t="s">
        <v>111</v>
      </c>
      <c r="B59" s="12" t="s">
        <v>112</v>
      </c>
      <c r="C59" s="12" t="s">
        <v>11</v>
      </c>
      <c r="D59" s="11">
        <v>0</v>
      </c>
      <c r="E59" s="11">
        <v>0</v>
      </c>
    </row>
    <row r="60" spans="1:5" ht="15.75">
      <c r="A60" s="10" t="s">
        <v>113</v>
      </c>
      <c r="B60" s="10" t="s">
        <v>114</v>
      </c>
      <c r="C60" s="10" t="s">
        <v>11</v>
      </c>
      <c r="D60" s="11">
        <f>D61+D62+D63</f>
        <v>114178874429</v>
      </c>
      <c r="E60" s="11">
        <f>E61+E62+E63</f>
        <v>111248587837</v>
      </c>
    </row>
    <row r="61" spans="1:5" ht="15">
      <c r="A61" s="12" t="s">
        <v>115</v>
      </c>
      <c r="B61" s="12" t="s">
        <v>116</v>
      </c>
      <c r="C61" s="12" t="s">
        <v>117</v>
      </c>
      <c r="D61" s="11">
        <v>114178874429</v>
      </c>
      <c r="E61" s="11">
        <v>111248587837</v>
      </c>
    </row>
    <row r="62" spans="1:5" ht="15">
      <c r="A62" s="12" t="s">
        <v>118</v>
      </c>
      <c r="B62" s="12" t="s">
        <v>119</v>
      </c>
      <c r="C62" s="12" t="s">
        <v>120</v>
      </c>
      <c r="D62" s="11">
        <v>0</v>
      </c>
      <c r="E62" s="11">
        <v>0</v>
      </c>
    </row>
    <row r="63" spans="1:5" ht="15">
      <c r="A63" s="12" t="s">
        <v>121</v>
      </c>
      <c r="B63" s="12" t="s">
        <v>122</v>
      </c>
      <c r="C63" s="12" t="s">
        <v>11</v>
      </c>
      <c r="D63" s="11">
        <v>0</v>
      </c>
      <c r="E63" s="11">
        <v>0</v>
      </c>
    </row>
    <row r="64" spans="1:5" ht="15.75">
      <c r="A64" s="10" t="s">
        <v>123</v>
      </c>
      <c r="B64" s="10" t="s">
        <v>124</v>
      </c>
      <c r="C64" s="10" t="s">
        <v>11</v>
      </c>
      <c r="D64" s="11">
        <f>D12+D34</f>
        <v>653817474993</v>
      </c>
      <c r="E64" s="11">
        <f>E12+E34</f>
        <v>757088073634</v>
      </c>
    </row>
    <row r="65" spans="1:5" ht="15.75">
      <c r="A65" s="10" t="s">
        <v>125</v>
      </c>
      <c r="B65" s="10" t="s">
        <v>11</v>
      </c>
      <c r="C65" s="10" t="s">
        <v>11</v>
      </c>
      <c r="D65" s="11">
        <v>0</v>
      </c>
      <c r="E65" s="11">
        <v>0</v>
      </c>
    </row>
    <row r="66" spans="1:5" ht="15.75">
      <c r="A66" s="10" t="s">
        <v>126</v>
      </c>
      <c r="B66" s="10" t="s">
        <v>127</v>
      </c>
      <c r="C66" s="10" t="s">
        <v>11</v>
      </c>
      <c r="D66" s="11">
        <f>D67+D78</f>
        <v>488823285751</v>
      </c>
      <c r="E66" s="11">
        <f>E67+E78</f>
        <v>595375901121</v>
      </c>
    </row>
    <row r="67" spans="1:5" ht="15.75">
      <c r="A67" s="10" t="s">
        <v>128</v>
      </c>
      <c r="B67" s="10" t="s">
        <v>129</v>
      </c>
      <c r="C67" s="10" t="s">
        <v>11</v>
      </c>
      <c r="D67" s="11">
        <f>D68+D69+D70+D71+D72+D73+D74+D75+D76+D77</f>
        <v>274349264224</v>
      </c>
      <c r="E67" s="11">
        <f>E68+E69+E70+E71+E72+E73+E74+E75+E76+E77</f>
        <v>381966774382</v>
      </c>
    </row>
    <row r="68" spans="1:5" ht="15">
      <c r="A68" s="12" t="s">
        <v>130</v>
      </c>
      <c r="B68" s="12" t="s">
        <v>131</v>
      </c>
      <c r="C68" s="12" t="s">
        <v>132</v>
      </c>
      <c r="D68" s="11">
        <v>218861715</v>
      </c>
      <c r="E68" s="11">
        <v>287256000</v>
      </c>
    </row>
    <row r="69" spans="1:5" ht="15">
      <c r="A69" s="12" t="s">
        <v>133</v>
      </c>
      <c r="B69" s="12" t="s">
        <v>134</v>
      </c>
      <c r="C69" s="12" t="s">
        <v>11</v>
      </c>
      <c r="D69" s="11">
        <v>208645150843</v>
      </c>
      <c r="E69" s="11">
        <v>323921264084</v>
      </c>
    </row>
    <row r="70" spans="1:5" ht="15">
      <c r="A70" s="12" t="s">
        <v>135</v>
      </c>
      <c r="B70" s="12" t="s">
        <v>136</v>
      </c>
      <c r="C70" s="12" t="s">
        <v>11</v>
      </c>
      <c r="D70" s="11">
        <v>2792249697</v>
      </c>
      <c r="E70" s="11">
        <v>2098565985</v>
      </c>
    </row>
    <row r="71" spans="1:5" ht="15">
      <c r="A71" s="12" t="s">
        <v>137</v>
      </c>
      <c r="B71" s="12" t="s">
        <v>138</v>
      </c>
      <c r="C71" s="12" t="s">
        <v>139</v>
      </c>
      <c r="D71" s="11">
        <v>3682962528</v>
      </c>
      <c r="E71" s="11">
        <v>3850644138</v>
      </c>
    </row>
    <row r="72" spans="1:5" ht="15">
      <c r="A72" s="12" t="s">
        <v>140</v>
      </c>
      <c r="B72" s="12" t="s">
        <v>141</v>
      </c>
      <c r="C72" s="12" t="s">
        <v>11</v>
      </c>
      <c r="D72" s="11">
        <v>3672346743</v>
      </c>
      <c r="E72" s="11">
        <v>3066715979</v>
      </c>
    </row>
    <row r="73" spans="1:5" ht="15">
      <c r="A73" s="12" t="s">
        <v>142</v>
      </c>
      <c r="B73" s="12" t="s">
        <v>143</v>
      </c>
      <c r="C73" s="12" t="s">
        <v>144</v>
      </c>
      <c r="D73" s="11">
        <v>1373397723</v>
      </c>
      <c r="E73" s="11">
        <v>1918835671</v>
      </c>
    </row>
    <row r="74" spans="1:5" ht="15">
      <c r="A74" s="12" t="s">
        <v>145</v>
      </c>
      <c r="B74" s="12" t="s">
        <v>146</v>
      </c>
      <c r="C74" s="12" t="s">
        <v>11</v>
      </c>
      <c r="D74" s="11">
        <v>49126903336</v>
      </c>
      <c r="E74" s="11">
        <v>29259097806</v>
      </c>
    </row>
    <row r="75" spans="1:5" ht="15">
      <c r="A75" s="12" t="s">
        <v>147</v>
      </c>
      <c r="B75" s="12" t="s">
        <v>148</v>
      </c>
      <c r="C75" s="12" t="s">
        <v>11</v>
      </c>
      <c r="D75" s="11">
        <v>0</v>
      </c>
      <c r="E75" s="11">
        <v>0</v>
      </c>
    </row>
    <row r="76" spans="1:5" ht="15">
      <c r="A76" s="12" t="s">
        <v>149</v>
      </c>
      <c r="B76" s="12" t="s">
        <v>150</v>
      </c>
      <c r="C76" s="12" t="s">
        <v>151</v>
      </c>
      <c r="D76" s="11">
        <v>4837391639</v>
      </c>
      <c r="E76" s="11">
        <v>17564394719</v>
      </c>
    </row>
    <row r="77" spans="1:5" ht="15">
      <c r="A77" s="12" t="s">
        <v>152</v>
      </c>
      <c r="B77" s="12" t="s">
        <v>153</v>
      </c>
      <c r="C77" s="12" t="s">
        <v>11</v>
      </c>
      <c r="D77" s="11">
        <v>0</v>
      </c>
      <c r="E77" s="11">
        <v>0</v>
      </c>
    </row>
    <row r="78" spans="1:5" ht="15.75">
      <c r="A78" s="10" t="s">
        <v>154</v>
      </c>
      <c r="B78" s="10" t="s">
        <v>155</v>
      </c>
      <c r="C78" s="10" t="s">
        <v>11</v>
      </c>
      <c r="D78" s="11">
        <f>D79+D80+D81+D82+D83+D84+D85</f>
        <v>214474021527</v>
      </c>
      <c r="E78" s="11">
        <f>E79+E80+E81+E82+E83+E84+E85</f>
        <v>213409126739</v>
      </c>
    </row>
    <row r="79" spans="1:5" ht="15">
      <c r="A79" s="12" t="s">
        <v>156</v>
      </c>
      <c r="B79" s="12" t="s">
        <v>157</v>
      </c>
      <c r="C79" s="12" t="s">
        <v>11</v>
      </c>
      <c r="D79" s="11">
        <v>0</v>
      </c>
      <c r="E79" s="11">
        <v>0</v>
      </c>
    </row>
    <row r="80" spans="1:5" ht="15">
      <c r="A80" s="12" t="s">
        <v>158</v>
      </c>
      <c r="B80" s="12" t="s">
        <v>159</v>
      </c>
      <c r="C80" s="12" t="s">
        <v>160</v>
      </c>
      <c r="D80" s="11">
        <v>150000000000</v>
      </c>
      <c r="E80" s="11">
        <v>150000000000</v>
      </c>
    </row>
    <row r="81" spans="1:5" ht="15">
      <c r="A81" s="12" t="s">
        <v>161</v>
      </c>
      <c r="B81" s="12" t="s">
        <v>162</v>
      </c>
      <c r="C81" s="12" t="s">
        <v>11</v>
      </c>
      <c r="D81" s="11">
        <v>63492546777</v>
      </c>
      <c r="E81" s="11">
        <v>62427651989</v>
      </c>
    </row>
    <row r="82" spans="1:5" ht="15">
      <c r="A82" s="12" t="s">
        <v>163</v>
      </c>
      <c r="B82" s="12" t="s">
        <v>164</v>
      </c>
      <c r="C82" s="12" t="s">
        <v>165</v>
      </c>
      <c r="D82" s="11">
        <v>981474750</v>
      </c>
      <c r="E82" s="11">
        <v>981474750</v>
      </c>
    </row>
    <row r="83" spans="1:5" ht="15">
      <c r="A83" s="12" t="s">
        <v>166</v>
      </c>
      <c r="B83" s="12" t="s">
        <v>167</v>
      </c>
      <c r="C83" s="12" t="s">
        <v>120</v>
      </c>
      <c r="D83" s="11">
        <v>0</v>
      </c>
      <c r="E83" s="11">
        <v>0</v>
      </c>
    </row>
    <row r="84" spans="1:5" ht="15">
      <c r="A84" s="12" t="s">
        <v>168</v>
      </c>
      <c r="B84" s="12" t="s">
        <v>169</v>
      </c>
      <c r="C84" s="12" t="s">
        <v>11</v>
      </c>
      <c r="D84" s="11">
        <v>0</v>
      </c>
      <c r="E84" s="11">
        <v>0</v>
      </c>
    </row>
    <row r="85" spans="1:5" ht="15">
      <c r="A85" s="12" t="s">
        <v>170</v>
      </c>
      <c r="B85" s="12" t="s">
        <v>171</v>
      </c>
      <c r="C85" s="12" t="s">
        <v>11</v>
      </c>
      <c r="D85" s="11">
        <v>0</v>
      </c>
      <c r="E85" s="11">
        <v>0</v>
      </c>
    </row>
    <row r="86" spans="1:5" ht="15.75">
      <c r="A86" s="10" t="s">
        <v>172</v>
      </c>
      <c r="B86" s="10" t="s">
        <v>173</v>
      </c>
      <c r="C86" s="10" t="s">
        <v>11</v>
      </c>
      <c r="D86" s="11">
        <f>D87+D99</f>
        <v>164994189242</v>
      </c>
      <c r="E86" s="11">
        <f>E87+E99</f>
        <v>161712172513</v>
      </c>
    </row>
    <row r="87" spans="1:5" ht="15.75">
      <c r="A87" s="10" t="s">
        <v>174</v>
      </c>
      <c r="B87" s="10" t="s">
        <v>175</v>
      </c>
      <c r="C87" s="10" t="s">
        <v>176</v>
      </c>
      <c r="D87" s="11">
        <f>D88+D90+D89+D91+D92+D93+D94+D95+D96+D97+D98</f>
        <v>164602749514</v>
      </c>
      <c r="E87" s="11">
        <f>E88+E90+E89+E91+E92+E93+E94+E95+E96+E97+E98</f>
        <v>160084523400</v>
      </c>
    </row>
    <row r="88" spans="1:5" ht="15">
      <c r="A88" s="12" t="s">
        <v>177</v>
      </c>
      <c r="B88" s="12" t="s">
        <v>178</v>
      </c>
      <c r="C88" s="12" t="s">
        <v>11</v>
      </c>
      <c r="D88" s="11">
        <v>150000000000</v>
      </c>
      <c r="E88" s="11">
        <v>150000000000</v>
      </c>
    </row>
    <row r="89" spans="1:5" ht="15">
      <c r="A89" s="12" t="s">
        <v>179</v>
      </c>
      <c r="B89" s="12" t="s">
        <v>180</v>
      </c>
      <c r="C89" s="12" t="s">
        <v>11</v>
      </c>
      <c r="D89" s="11">
        <v>0</v>
      </c>
      <c r="E89" s="11">
        <v>0</v>
      </c>
    </row>
    <row r="90" spans="1:5" ht="15">
      <c r="A90" s="12" t="s">
        <v>181</v>
      </c>
      <c r="B90" s="12" t="s">
        <v>182</v>
      </c>
      <c r="C90" s="12" t="s">
        <v>11</v>
      </c>
      <c r="D90" s="11">
        <v>0</v>
      </c>
      <c r="E90" s="11">
        <v>0</v>
      </c>
    </row>
    <row r="91" spans="1:5" ht="15">
      <c r="A91" s="12" t="s">
        <v>183</v>
      </c>
      <c r="B91" s="12" t="s">
        <v>184</v>
      </c>
      <c r="C91" s="12" t="s">
        <v>11</v>
      </c>
      <c r="D91" s="11">
        <v>0</v>
      </c>
      <c r="E91" s="11">
        <v>0</v>
      </c>
    </row>
    <row r="92" spans="1:5" ht="15">
      <c r="A92" s="12" t="s">
        <v>185</v>
      </c>
      <c r="B92" s="12" t="s">
        <v>186</v>
      </c>
      <c r="C92" s="12" t="s">
        <v>11</v>
      </c>
      <c r="D92" s="11">
        <v>0</v>
      </c>
      <c r="E92" s="11">
        <v>0</v>
      </c>
    </row>
    <row r="93" spans="1:5" ht="15">
      <c r="A93" s="12" t="s">
        <v>187</v>
      </c>
      <c r="B93" s="12" t="s">
        <v>188</v>
      </c>
      <c r="C93" s="12" t="s">
        <v>11</v>
      </c>
      <c r="D93" s="11">
        <v>0</v>
      </c>
      <c r="E93" s="11">
        <v>0</v>
      </c>
    </row>
    <row r="94" spans="1:5" ht="15">
      <c r="A94" s="12" t="s">
        <v>189</v>
      </c>
      <c r="B94" s="12" t="s">
        <v>190</v>
      </c>
      <c r="C94" s="12" t="s">
        <v>11</v>
      </c>
      <c r="D94" s="11">
        <v>1061528779</v>
      </c>
      <c r="E94" s="11">
        <v>1061528779</v>
      </c>
    </row>
    <row r="95" spans="1:5" ht="15">
      <c r="A95" s="12" t="s">
        <v>191</v>
      </c>
      <c r="B95" s="12" t="s">
        <v>192</v>
      </c>
      <c r="C95" s="12" t="s">
        <v>11</v>
      </c>
      <c r="D95" s="11">
        <v>530764390</v>
      </c>
      <c r="E95" s="11">
        <v>530764390</v>
      </c>
    </row>
    <row r="96" spans="1:5" ht="15">
      <c r="A96" s="12" t="s">
        <v>193</v>
      </c>
      <c r="B96" s="12" t="s">
        <v>194</v>
      </c>
      <c r="C96" s="12" t="s">
        <v>11</v>
      </c>
      <c r="D96" s="11">
        <v>0</v>
      </c>
      <c r="E96" s="11">
        <v>0</v>
      </c>
    </row>
    <row r="97" spans="1:5" ht="15">
      <c r="A97" s="12" t="s">
        <v>195</v>
      </c>
      <c r="B97" s="12" t="s">
        <v>196</v>
      </c>
      <c r="C97" s="12" t="s">
        <v>11</v>
      </c>
      <c r="D97" s="11">
        <v>13010456345</v>
      </c>
      <c r="E97" s="11">
        <v>8492230231</v>
      </c>
    </row>
    <row r="98" spans="1:5" ht="15">
      <c r="A98" s="12" t="s">
        <v>197</v>
      </c>
      <c r="B98" s="12" t="s">
        <v>198</v>
      </c>
      <c r="C98" s="12" t="s">
        <v>11</v>
      </c>
      <c r="D98" s="11">
        <v>0</v>
      </c>
      <c r="E98" s="11">
        <v>0</v>
      </c>
    </row>
    <row r="99" spans="1:5" ht="15.75">
      <c r="A99" s="10" t="s">
        <v>199</v>
      </c>
      <c r="B99" s="10" t="s">
        <v>200</v>
      </c>
      <c r="C99" s="10" t="s">
        <v>11</v>
      </c>
      <c r="D99" s="11">
        <f>D100+D101+D102</f>
        <v>391439728</v>
      </c>
      <c r="E99" s="11">
        <f>E100+E101+E102</f>
        <v>1627649113</v>
      </c>
    </row>
    <row r="100" spans="1:5" ht="15">
      <c r="A100" s="12" t="s">
        <v>201</v>
      </c>
      <c r="B100" s="12" t="s">
        <v>202</v>
      </c>
      <c r="C100" s="12" t="s">
        <v>11</v>
      </c>
      <c r="D100" s="11">
        <v>391439728</v>
      </c>
      <c r="E100" s="11">
        <v>1627649113</v>
      </c>
    </row>
    <row r="101" spans="1:5" ht="15">
      <c r="A101" s="12" t="s">
        <v>203</v>
      </c>
      <c r="B101" s="12" t="s">
        <v>204</v>
      </c>
      <c r="C101" s="12" t="s">
        <v>205</v>
      </c>
      <c r="D101" s="11">
        <v>0</v>
      </c>
      <c r="E101" s="11">
        <v>0</v>
      </c>
    </row>
    <row r="102" spans="1:5" ht="15">
      <c r="A102" s="12" t="s">
        <v>206</v>
      </c>
      <c r="B102" s="12" t="s">
        <v>207</v>
      </c>
      <c r="C102" s="12" t="s">
        <v>11</v>
      </c>
      <c r="D102" s="11">
        <v>0</v>
      </c>
      <c r="E102" s="11">
        <v>0</v>
      </c>
    </row>
    <row r="103" spans="1:5" ht="15.75">
      <c r="A103" s="10" t="s">
        <v>208</v>
      </c>
      <c r="B103" s="10" t="s">
        <v>209</v>
      </c>
      <c r="C103" s="10" t="s">
        <v>11</v>
      </c>
      <c r="D103" s="11">
        <f>D66+D86</f>
        <v>653817474993</v>
      </c>
      <c r="E103" s="11">
        <f>E66+E86</f>
        <v>757088073634</v>
      </c>
    </row>
    <row r="104" spans="1:5" ht="15.75">
      <c r="A104" s="10" t="s">
        <v>210</v>
      </c>
      <c r="B104" s="10" t="s">
        <v>211</v>
      </c>
      <c r="C104" s="10" t="s">
        <v>11</v>
      </c>
      <c r="D104" s="13">
        <v>0</v>
      </c>
      <c r="E104" s="13">
        <v>0</v>
      </c>
    </row>
    <row r="105" spans="1:5" ht="15">
      <c r="A105" s="12" t="s">
        <v>212</v>
      </c>
      <c r="B105" s="12" t="s">
        <v>213</v>
      </c>
      <c r="C105" s="12" t="s">
        <v>11</v>
      </c>
      <c r="D105" s="14">
        <v>0</v>
      </c>
      <c r="E105" s="14">
        <v>0</v>
      </c>
    </row>
    <row r="106" spans="1:5" ht="15">
      <c r="A106" s="12" t="s">
        <v>214</v>
      </c>
      <c r="B106" s="12" t="s">
        <v>215</v>
      </c>
      <c r="C106" s="12" t="s">
        <v>11</v>
      </c>
      <c r="D106" s="14">
        <v>0</v>
      </c>
      <c r="E106" s="14">
        <v>0</v>
      </c>
    </row>
    <row r="107" spans="1:5" ht="15">
      <c r="A107" s="12" t="s">
        <v>216</v>
      </c>
      <c r="B107" s="12" t="s">
        <v>217</v>
      </c>
      <c r="C107" s="12" t="s">
        <v>11</v>
      </c>
      <c r="D107" s="14">
        <v>0</v>
      </c>
      <c r="E107" s="14">
        <v>0</v>
      </c>
    </row>
    <row r="108" spans="1:5" ht="15">
      <c r="A108" s="12" t="s">
        <v>218</v>
      </c>
      <c r="B108" s="12" t="s">
        <v>219</v>
      </c>
      <c r="C108" s="12" t="s">
        <v>11</v>
      </c>
      <c r="D108" s="14">
        <v>0</v>
      </c>
      <c r="E108" s="14">
        <v>0</v>
      </c>
    </row>
    <row r="109" spans="1:5" ht="15.75">
      <c r="A109" s="12" t="s">
        <v>220</v>
      </c>
      <c r="B109" s="12" t="s">
        <v>221</v>
      </c>
      <c r="C109" s="12" t="s">
        <v>11</v>
      </c>
      <c r="D109" s="13">
        <v>500</v>
      </c>
      <c r="E109" s="14">
        <v>0</v>
      </c>
    </row>
    <row r="110" spans="1:5" ht="15">
      <c r="A110" s="15" t="s">
        <v>222</v>
      </c>
      <c r="B110" s="15" t="s">
        <v>223</v>
      </c>
      <c r="C110" s="15" t="s">
        <v>11</v>
      </c>
      <c r="D110" s="16">
        <v>0</v>
      </c>
      <c r="E110" s="16">
        <v>0</v>
      </c>
    </row>
    <row r="112" spans="1:5" ht="15">
      <c r="A112" s="1"/>
      <c r="B112" s="1"/>
      <c r="C112" s="1"/>
      <c r="D112" s="2"/>
      <c r="E112" s="2"/>
    </row>
    <row r="113" spans="1:5" ht="15.75">
      <c r="A113" s="17"/>
      <c r="B113" s="17"/>
      <c r="C113" s="17"/>
      <c r="D113" s="86" t="s">
        <v>224</v>
      </c>
      <c r="E113" s="86"/>
    </row>
    <row r="114" spans="1:5" ht="15.75">
      <c r="A114" s="87" t="s">
        <v>225</v>
      </c>
      <c r="B114" s="87"/>
      <c r="C114" s="18"/>
      <c r="D114" s="86" t="s">
        <v>226</v>
      </c>
      <c r="E114" s="86"/>
    </row>
    <row r="115" spans="1:5" ht="15.75">
      <c r="A115" s="17"/>
      <c r="B115" s="17"/>
      <c r="C115" s="17"/>
      <c r="D115" s="19"/>
      <c r="E115" s="19"/>
    </row>
    <row r="116" spans="1:5" ht="15.75">
      <c r="A116" s="17"/>
      <c r="B116" s="17"/>
      <c r="C116" s="17"/>
      <c r="D116" s="19"/>
      <c r="E116" s="19"/>
    </row>
    <row r="117" spans="1:5" ht="15.75">
      <c r="A117" s="17"/>
      <c r="B117" s="17"/>
      <c r="C117" s="17"/>
      <c r="D117" s="19"/>
      <c r="E117" s="19"/>
    </row>
    <row r="118" spans="1:5" ht="15.75">
      <c r="A118" s="17"/>
      <c r="B118" s="17"/>
      <c r="C118" s="17"/>
      <c r="D118" s="19"/>
      <c r="E118" s="19"/>
    </row>
    <row r="119" spans="1:5" ht="15.75">
      <c r="A119" s="17"/>
      <c r="B119" s="17"/>
      <c r="C119" s="17"/>
      <c r="D119" s="19"/>
      <c r="E119" s="19"/>
    </row>
    <row r="120" spans="1:5" ht="15.75">
      <c r="A120" s="17"/>
      <c r="B120" s="17"/>
      <c r="C120" s="17"/>
      <c r="D120" s="19"/>
      <c r="E120" s="19"/>
    </row>
    <row r="121" spans="1:5" ht="15.75">
      <c r="A121" s="87" t="s">
        <v>227</v>
      </c>
      <c r="B121" s="87"/>
      <c r="C121" s="18"/>
      <c r="D121" s="86" t="s">
        <v>228</v>
      </c>
      <c r="E121" s="86"/>
    </row>
  </sheetData>
  <mergeCells count="7">
    <mergeCell ref="D121:E121"/>
    <mergeCell ref="A114:B114"/>
    <mergeCell ref="A121:B121"/>
    <mergeCell ref="A6:E6"/>
    <mergeCell ref="A8:E8"/>
    <mergeCell ref="D113:E113"/>
    <mergeCell ref="D114:E114"/>
  </mergeCells>
  <printOptions horizontalCentered="1"/>
  <pageMargins left="0.5" right="0" top="0.41" bottom="0.33" header="0.5" footer="0.23"/>
  <pageSetup horizontalDpi="600" verticalDpi="600" orientation="portrait" paperSize="9" r:id="rId1"/>
  <headerFooter alignWithMargins="0">
    <oddFooter>&amp;RPage: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6">
      <selection activeCell="B13" sqref="B13"/>
    </sheetView>
  </sheetViews>
  <sheetFormatPr defaultColWidth="9.140625" defaultRowHeight="12.75"/>
  <cols>
    <col min="1" max="1" width="4.57421875" style="1" customWidth="1"/>
    <col min="2" max="2" width="53.7109375" style="1" customWidth="1"/>
    <col min="3" max="3" width="7.421875" style="1" customWidth="1"/>
    <col min="4" max="4" width="17.57421875" style="2" customWidth="1"/>
    <col min="5" max="5" width="17.28125" style="2" customWidth="1"/>
    <col min="6" max="16384" width="9.140625" style="1" customWidth="1"/>
  </cols>
  <sheetData>
    <row r="1" ht="15">
      <c r="A1" s="1" t="s">
        <v>229</v>
      </c>
    </row>
    <row r="2" ht="15">
      <c r="A2" s="1" t="s">
        <v>230</v>
      </c>
    </row>
    <row r="3" ht="15">
      <c r="A3" s="22"/>
    </row>
    <row r="4" ht="17.25" customHeight="1"/>
    <row r="5" spans="1:5" ht="20.25">
      <c r="A5" s="128" t="s">
        <v>231</v>
      </c>
      <c r="B5" s="128"/>
      <c r="C5" s="128"/>
      <c r="D5" s="128"/>
      <c r="E5" s="128"/>
    </row>
    <row r="6" spans="1:5" ht="15">
      <c r="A6" s="5"/>
      <c r="B6" s="5"/>
      <c r="C6" s="5"/>
      <c r="D6" s="5"/>
      <c r="E6" s="5"/>
    </row>
    <row r="7" spans="1:5" ht="15">
      <c r="A7" s="129" t="s">
        <v>232</v>
      </c>
      <c r="B7" s="129"/>
      <c r="C7" s="129"/>
      <c r="D7" s="129"/>
      <c r="E7" s="129"/>
    </row>
    <row r="9" ht="15">
      <c r="E9" s="130" t="s">
        <v>233</v>
      </c>
    </row>
    <row r="10" spans="1:5" ht="31.5" customHeight="1">
      <c r="A10" s="93" t="s">
        <v>234</v>
      </c>
      <c r="B10" s="93" t="s">
        <v>4</v>
      </c>
      <c r="C10" s="93" t="s">
        <v>6</v>
      </c>
      <c r="D10" s="95" t="s">
        <v>235</v>
      </c>
      <c r="E10" s="96"/>
    </row>
    <row r="11" spans="1:5" ht="31.5" customHeight="1">
      <c r="A11" s="94"/>
      <c r="B11" s="94"/>
      <c r="C11" s="94"/>
      <c r="D11" s="7" t="s">
        <v>236</v>
      </c>
      <c r="E11" s="7" t="s">
        <v>237</v>
      </c>
    </row>
    <row r="12" spans="1:5" ht="15">
      <c r="A12" s="131"/>
      <c r="B12" s="131"/>
      <c r="C12" s="131"/>
      <c r="D12" s="132"/>
      <c r="E12" s="132"/>
    </row>
    <row r="13" spans="1:5" ht="15.75">
      <c r="A13" s="10">
        <v>1</v>
      </c>
      <c r="B13" s="10" t="s">
        <v>239</v>
      </c>
      <c r="C13" s="10" t="s">
        <v>240</v>
      </c>
      <c r="D13" s="13">
        <v>400255241001</v>
      </c>
      <c r="E13" s="13">
        <v>194223405018</v>
      </c>
    </row>
    <row r="14" spans="1:5" ht="15.75">
      <c r="A14" s="10">
        <v>2</v>
      </c>
      <c r="B14" s="10" t="s">
        <v>242</v>
      </c>
      <c r="C14" s="10" t="s">
        <v>11</v>
      </c>
      <c r="D14" s="13">
        <f>D15+D16+D17+D18</f>
        <v>0</v>
      </c>
      <c r="E14" s="13">
        <f>E15+E16+E17+E18</f>
        <v>0</v>
      </c>
    </row>
    <row r="15" spans="1:5" ht="15">
      <c r="A15" s="12">
        <v>4</v>
      </c>
      <c r="B15" s="12" t="s">
        <v>244</v>
      </c>
      <c r="C15" s="12" t="s">
        <v>11</v>
      </c>
      <c r="D15" s="14">
        <v>0</v>
      </c>
      <c r="E15" s="14">
        <v>0</v>
      </c>
    </row>
    <row r="16" spans="1:5" ht="15">
      <c r="A16" s="12">
        <v>5</v>
      </c>
      <c r="B16" s="12" t="s">
        <v>246</v>
      </c>
      <c r="C16" s="12" t="s">
        <v>11</v>
      </c>
      <c r="D16" s="14">
        <v>0</v>
      </c>
      <c r="E16" s="14">
        <v>0</v>
      </c>
    </row>
    <row r="17" spans="1:5" ht="15">
      <c r="A17" s="12">
        <v>6</v>
      </c>
      <c r="B17" s="12" t="s">
        <v>248</v>
      </c>
      <c r="C17" s="12" t="s">
        <v>11</v>
      </c>
      <c r="D17" s="14">
        <v>0</v>
      </c>
      <c r="E17" s="14">
        <v>0</v>
      </c>
    </row>
    <row r="18" spans="1:5" ht="15">
      <c r="A18" s="12">
        <v>7</v>
      </c>
      <c r="B18" s="12" t="s">
        <v>249</v>
      </c>
      <c r="C18" s="12" t="s">
        <v>11</v>
      </c>
      <c r="D18" s="14">
        <v>0</v>
      </c>
      <c r="E18" s="14">
        <v>0</v>
      </c>
    </row>
    <row r="19" spans="1:5" ht="15.75">
      <c r="A19" s="10">
        <v>10</v>
      </c>
      <c r="B19" s="10" t="s">
        <v>251</v>
      </c>
      <c r="C19" s="10" t="s">
        <v>11</v>
      </c>
      <c r="D19" s="13">
        <f>D13-D14</f>
        <v>400255241001</v>
      </c>
      <c r="E19" s="13">
        <f>E13-E14</f>
        <v>194223405018</v>
      </c>
    </row>
    <row r="20" spans="1:5" ht="15.75">
      <c r="A20" s="10">
        <v>11</v>
      </c>
      <c r="B20" s="10" t="s">
        <v>253</v>
      </c>
      <c r="C20" s="10" t="s">
        <v>254</v>
      </c>
      <c r="D20" s="13">
        <v>379993592705</v>
      </c>
      <c r="E20" s="13">
        <v>178572201737</v>
      </c>
    </row>
    <row r="21" spans="1:5" ht="15.75">
      <c r="A21" s="10">
        <v>20</v>
      </c>
      <c r="B21" s="10" t="s">
        <v>256</v>
      </c>
      <c r="C21" s="10" t="s">
        <v>11</v>
      </c>
      <c r="D21" s="13">
        <f>D19-D20</f>
        <v>20261648296</v>
      </c>
      <c r="E21" s="13">
        <f>E19-E20</f>
        <v>15651203281</v>
      </c>
    </row>
    <row r="22" spans="1:5" ht="15.75">
      <c r="A22" s="10">
        <v>21</v>
      </c>
      <c r="B22" s="10" t="s">
        <v>258</v>
      </c>
      <c r="C22" s="10" t="s">
        <v>259</v>
      </c>
      <c r="D22" s="13">
        <v>9438909771</v>
      </c>
      <c r="E22" s="13">
        <v>1556336364</v>
      </c>
    </row>
    <row r="23" spans="1:5" ht="15.75">
      <c r="A23" s="10">
        <v>22</v>
      </c>
      <c r="B23" s="10" t="s">
        <v>261</v>
      </c>
      <c r="C23" s="10" t="s">
        <v>262</v>
      </c>
      <c r="D23" s="13">
        <v>298528548</v>
      </c>
      <c r="E23" s="13">
        <v>0</v>
      </c>
    </row>
    <row r="24" spans="1:5" ht="15">
      <c r="A24" s="12">
        <v>23</v>
      </c>
      <c r="B24" s="12" t="s">
        <v>264</v>
      </c>
      <c r="C24" s="12" t="s">
        <v>11</v>
      </c>
      <c r="D24" s="14">
        <v>298528548</v>
      </c>
      <c r="E24" s="14">
        <v>0</v>
      </c>
    </row>
    <row r="25" spans="1:5" ht="15.75">
      <c r="A25" s="10">
        <v>24</v>
      </c>
      <c r="B25" s="10" t="s">
        <v>266</v>
      </c>
      <c r="C25" s="10" t="s">
        <v>11</v>
      </c>
      <c r="D25" s="13">
        <v>18946604312</v>
      </c>
      <c r="E25" s="13">
        <v>15701785264</v>
      </c>
    </row>
    <row r="26" spans="1:5" ht="15.75">
      <c r="A26" s="10">
        <v>25</v>
      </c>
      <c r="B26" s="10" t="s">
        <v>268</v>
      </c>
      <c r="C26" s="10" t="s">
        <v>11</v>
      </c>
      <c r="D26" s="13">
        <v>2865074861</v>
      </c>
      <c r="E26" s="13">
        <v>256159777</v>
      </c>
    </row>
    <row r="27" spans="1:5" ht="15.75">
      <c r="A27" s="10">
        <v>30</v>
      </c>
      <c r="B27" s="10" t="s">
        <v>270</v>
      </c>
      <c r="C27" s="10" t="s">
        <v>11</v>
      </c>
      <c r="D27" s="13">
        <f>D21+D22-D23-D25-D26</f>
        <v>7590350346</v>
      </c>
      <c r="E27" s="13">
        <f>E21+E22-E23-E25-E26</f>
        <v>1249594604</v>
      </c>
    </row>
    <row r="28" spans="1:5" ht="15.75">
      <c r="A28" s="10">
        <v>31</v>
      </c>
      <c r="B28" s="10" t="s">
        <v>272</v>
      </c>
      <c r="C28" s="10" t="s">
        <v>11</v>
      </c>
      <c r="D28" s="13">
        <v>457216769</v>
      </c>
      <c r="E28" s="13">
        <v>20068330</v>
      </c>
    </row>
    <row r="29" spans="1:5" ht="15.75">
      <c r="A29" s="10">
        <v>32</v>
      </c>
      <c r="B29" s="10" t="s">
        <v>274</v>
      </c>
      <c r="C29" s="10" t="s">
        <v>11</v>
      </c>
      <c r="D29" s="13">
        <v>732904</v>
      </c>
      <c r="E29" s="13">
        <v>0</v>
      </c>
    </row>
    <row r="30" spans="1:5" ht="15.75">
      <c r="A30" s="10">
        <v>40</v>
      </c>
      <c r="B30" s="10" t="s">
        <v>276</v>
      </c>
      <c r="C30" s="10" t="s">
        <v>11</v>
      </c>
      <c r="D30" s="13">
        <f>D28-D29</f>
        <v>456483865</v>
      </c>
      <c r="E30" s="13">
        <f>E28-E29</f>
        <v>20068330</v>
      </c>
    </row>
    <row r="31" spans="1:5" ht="15.75">
      <c r="A31" s="10">
        <v>50</v>
      </c>
      <c r="B31" s="10" t="s">
        <v>278</v>
      </c>
      <c r="C31" s="10" t="s">
        <v>11</v>
      </c>
      <c r="D31" s="13">
        <f>D27+D30</f>
        <v>8046834211</v>
      </c>
      <c r="E31" s="13">
        <f>E27+E30</f>
        <v>1269662934</v>
      </c>
    </row>
    <row r="32" spans="1:5" ht="15.75">
      <c r="A32" s="10">
        <v>51</v>
      </c>
      <c r="B32" s="10" t="s">
        <v>279</v>
      </c>
      <c r="C32" s="10" t="s">
        <v>280</v>
      </c>
      <c r="D32" s="13">
        <v>1090954307</v>
      </c>
      <c r="E32" s="13">
        <v>0</v>
      </c>
    </row>
    <row r="33" spans="1:5" ht="15.75">
      <c r="A33" s="10">
        <v>52</v>
      </c>
      <c r="B33" s="10" t="s">
        <v>281</v>
      </c>
      <c r="C33" s="10" t="s">
        <v>280</v>
      </c>
      <c r="D33" s="13">
        <v>0</v>
      </c>
      <c r="E33" s="13">
        <v>0</v>
      </c>
    </row>
    <row r="34" spans="1:5" ht="15.75">
      <c r="A34" s="10">
        <v>60</v>
      </c>
      <c r="B34" s="10" t="s">
        <v>283</v>
      </c>
      <c r="C34" s="10" t="s">
        <v>11</v>
      </c>
      <c r="D34" s="13">
        <f>D31-D32-D33</f>
        <v>6955879904</v>
      </c>
      <c r="E34" s="13">
        <f>E31-E32-E33</f>
        <v>1269662934</v>
      </c>
    </row>
    <row r="35" spans="1:5" ht="15.75">
      <c r="A35" s="133">
        <v>70</v>
      </c>
      <c r="B35" s="133" t="s">
        <v>285</v>
      </c>
      <c r="C35" s="133" t="s">
        <v>11</v>
      </c>
      <c r="D35" s="134">
        <f>D34/15000000</f>
        <v>463.72532693333335</v>
      </c>
      <c r="E35" s="134">
        <v>0</v>
      </c>
    </row>
    <row r="38" spans="3:5" ht="15">
      <c r="C38" s="92" t="s">
        <v>286</v>
      </c>
      <c r="D38" s="92"/>
      <c r="E38" s="92"/>
    </row>
    <row r="39" spans="1:5" ht="15">
      <c r="A39" s="91" t="s">
        <v>287</v>
      </c>
      <c r="B39" s="91"/>
      <c r="C39" s="92" t="s">
        <v>226</v>
      </c>
      <c r="D39" s="92"/>
      <c r="E39" s="92"/>
    </row>
    <row r="40" ht="15">
      <c r="C40" s="2"/>
    </row>
    <row r="41" ht="15">
      <c r="C41" s="2"/>
    </row>
    <row r="42" ht="15">
      <c r="C42" s="2"/>
    </row>
    <row r="43" ht="15">
      <c r="C43" s="2"/>
    </row>
    <row r="44" ht="15">
      <c r="C44" s="2"/>
    </row>
    <row r="45" ht="15">
      <c r="C45" s="2"/>
    </row>
    <row r="46" spans="1:5" ht="15">
      <c r="A46" s="91" t="s">
        <v>288</v>
      </c>
      <c r="B46" s="91"/>
      <c r="C46" s="92" t="s">
        <v>228</v>
      </c>
      <c r="D46" s="92"/>
      <c r="E46" s="92"/>
    </row>
  </sheetData>
  <mergeCells count="11">
    <mergeCell ref="D10:E10"/>
    <mergeCell ref="A46:B46"/>
    <mergeCell ref="C46:E46"/>
    <mergeCell ref="A5:E5"/>
    <mergeCell ref="A7:E7"/>
    <mergeCell ref="C38:E38"/>
    <mergeCell ref="A39:B39"/>
    <mergeCell ref="C39:E39"/>
    <mergeCell ref="A10:A11"/>
    <mergeCell ref="B10:B11"/>
    <mergeCell ref="C10:C11"/>
  </mergeCells>
  <printOptions horizontalCentered="1"/>
  <pageMargins left="0.5" right="0" top="0.25" bottom="1" header="0.5" footer="0.5"/>
  <pageSetup horizontalDpi="600" verticalDpi="600" orientation="portrait" paperSize="9" scale="95" r:id="rId1"/>
  <headerFooter alignWithMargins="0">
    <oddFooter>&amp;RPage: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59" sqref="A59"/>
    </sheetView>
  </sheetViews>
  <sheetFormatPr defaultColWidth="9.140625" defaultRowHeight="12.75"/>
  <cols>
    <col min="1" max="1" width="55.140625" style="1" customWidth="1"/>
    <col min="2" max="2" width="4.7109375" style="1" customWidth="1"/>
    <col min="3" max="3" width="4.28125" style="1" customWidth="1"/>
    <col min="4" max="4" width="18.28125" style="2" customWidth="1"/>
    <col min="5" max="5" width="17.421875" style="2" customWidth="1"/>
    <col min="6" max="6" width="9.140625" style="1" customWidth="1"/>
    <col min="7" max="7" width="18.7109375" style="1" bestFit="1" customWidth="1"/>
    <col min="8" max="16384" width="9.140625" style="1" customWidth="1"/>
  </cols>
  <sheetData>
    <row r="1" ht="15">
      <c r="A1" s="1" t="s">
        <v>0</v>
      </c>
    </row>
    <row r="2" ht="15">
      <c r="A2" s="1" t="s">
        <v>1</v>
      </c>
    </row>
    <row r="5" spans="1:5" ht="22.5">
      <c r="A5" s="135" t="s">
        <v>289</v>
      </c>
      <c r="B5" s="135"/>
      <c r="C5" s="135"/>
      <c r="D5" s="135"/>
      <c r="E5" s="135"/>
    </row>
    <row r="6" spans="1:5" ht="12" customHeight="1">
      <c r="A6" s="4"/>
      <c r="B6" s="5"/>
      <c r="C6" s="5"/>
      <c r="D6" s="5"/>
      <c r="E6" s="5"/>
    </row>
    <row r="7" spans="1:5" ht="15">
      <c r="A7" s="129" t="s">
        <v>232</v>
      </c>
      <c r="B7" s="129"/>
      <c r="C7" s="129"/>
      <c r="D7" s="129"/>
      <c r="E7" s="129"/>
    </row>
    <row r="8" ht="27" customHeight="1"/>
    <row r="9" spans="1:5" s="3" customFormat="1" ht="31.5" customHeight="1">
      <c r="A9" s="93" t="s">
        <v>4</v>
      </c>
      <c r="B9" s="93" t="s">
        <v>290</v>
      </c>
      <c r="C9" s="93" t="s">
        <v>291</v>
      </c>
      <c r="D9" s="95" t="s">
        <v>292</v>
      </c>
      <c r="E9" s="96"/>
    </row>
    <row r="10" spans="1:5" s="3" customFormat="1" ht="31.5" customHeight="1">
      <c r="A10" s="94"/>
      <c r="B10" s="94"/>
      <c r="C10" s="94"/>
      <c r="D10" s="7" t="s">
        <v>236</v>
      </c>
      <c r="E10" s="7" t="s">
        <v>237</v>
      </c>
    </row>
    <row r="11" spans="1:5" ht="15">
      <c r="A11" s="131"/>
      <c r="B11" s="131"/>
      <c r="C11" s="131"/>
      <c r="D11" s="132"/>
      <c r="E11" s="132"/>
    </row>
    <row r="12" spans="1:5" ht="15.75">
      <c r="A12" s="10" t="s">
        <v>293</v>
      </c>
      <c r="B12" s="10" t="s">
        <v>11</v>
      </c>
      <c r="C12" s="10" t="s">
        <v>11</v>
      </c>
      <c r="D12" s="13">
        <v>0</v>
      </c>
      <c r="E12" s="13">
        <v>0</v>
      </c>
    </row>
    <row r="13" spans="1:5" ht="15.75">
      <c r="A13" s="10" t="s">
        <v>294</v>
      </c>
      <c r="B13" s="10" t="s">
        <v>238</v>
      </c>
      <c r="C13" s="10" t="s">
        <v>11</v>
      </c>
      <c r="D13" s="136">
        <v>8046834211</v>
      </c>
      <c r="E13" s="13">
        <v>1269662934</v>
      </c>
    </row>
    <row r="14" spans="1:5" ht="15.75">
      <c r="A14" s="10" t="s">
        <v>295</v>
      </c>
      <c r="B14" s="10" t="s">
        <v>11</v>
      </c>
      <c r="C14" s="10" t="s">
        <v>11</v>
      </c>
      <c r="D14" s="137"/>
      <c r="E14" s="13">
        <v>0</v>
      </c>
    </row>
    <row r="15" spans="1:5" ht="15">
      <c r="A15" s="12" t="s">
        <v>296</v>
      </c>
      <c r="B15" s="12" t="s">
        <v>241</v>
      </c>
      <c r="C15" s="12" t="s">
        <v>11</v>
      </c>
      <c r="D15" s="138">
        <v>1507838300</v>
      </c>
      <c r="E15" s="14">
        <v>716609025</v>
      </c>
    </row>
    <row r="16" spans="1:5" ht="15">
      <c r="A16" s="12" t="s">
        <v>297</v>
      </c>
      <c r="B16" s="12" t="s">
        <v>298</v>
      </c>
      <c r="C16" s="12" t="s">
        <v>11</v>
      </c>
      <c r="D16" s="139"/>
      <c r="E16" s="14">
        <v>0</v>
      </c>
    </row>
    <row r="17" spans="1:5" ht="15">
      <c r="A17" s="12" t="s">
        <v>299</v>
      </c>
      <c r="B17" s="12" t="s">
        <v>243</v>
      </c>
      <c r="C17" s="12" t="s">
        <v>11</v>
      </c>
      <c r="D17" s="139"/>
      <c r="E17" s="14">
        <v>0</v>
      </c>
    </row>
    <row r="18" spans="1:5" ht="15">
      <c r="A18" s="12" t="s">
        <v>300</v>
      </c>
      <c r="B18" s="12" t="s">
        <v>245</v>
      </c>
      <c r="C18" s="12" t="s">
        <v>11</v>
      </c>
      <c r="D18" s="138">
        <v>-9438909771</v>
      </c>
      <c r="E18" s="14">
        <v>-1556336364</v>
      </c>
    </row>
    <row r="19" spans="1:5" ht="15">
      <c r="A19" s="12" t="s">
        <v>301</v>
      </c>
      <c r="B19" s="12" t="s">
        <v>247</v>
      </c>
      <c r="C19" s="12" t="s">
        <v>11</v>
      </c>
      <c r="D19" s="138">
        <v>298528548</v>
      </c>
      <c r="E19" s="14">
        <v>0</v>
      </c>
    </row>
    <row r="20" spans="1:5" ht="15.75">
      <c r="A20" s="10" t="s">
        <v>302</v>
      </c>
      <c r="B20" s="10" t="s">
        <v>303</v>
      </c>
      <c r="C20" s="10" t="s">
        <v>11</v>
      </c>
      <c r="D20" s="136">
        <v>414291288</v>
      </c>
      <c r="E20" s="13">
        <f>E13+E15+E16+E17+E18+E19</f>
        <v>429935595</v>
      </c>
    </row>
    <row r="21" spans="1:5" ht="15">
      <c r="A21" s="12" t="s">
        <v>304</v>
      </c>
      <c r="B21" s="12" t="s">
        <v>305</v>
      </c>
      <c r="C21" s="12" t="s">
        <v>11</v>
      </c>
      <c r="D21" s="138">
        <v>13898666521</v>
      </c>
      <c r="E21" s="14">
        <v>16460318649</v>
      </c>
    </row>
    <row r="22" spans="1:5" ht="15">
      <c r="A22" s="12" t="s">
        <v>306</v>
      </c>
      <c r="B22" s="12" t="s">
        <v>250</v>
      </c>
      <c r="C22" s="12" t="s">
        <v>11</v>
      </c>
      <c r="D22" s="138">
        <v>15090656078</v>
      </c>
      <c r="E22" s="14">
        <v>14818765229</v>
      </c>
    </row>
    <row r="23" spans="1:7" ht="15">
      <c r="A23" s="12" t="s">
        <v>307</v>
      </c>
      <c r="B23" s="12" t="s">
        <v>252</v>
      </c>
      <c r="C23" s="12" t="s">
        <v>11</v>
      </c>
      <c r="D23" s="138">
        <v>-85077191148</v>
      </c>
      <c r="E23" s="14">
        <v>95191485434</v>
      </c>
      <c r="G23" s="1">
        <v>17859519269</v>
      </c>
    </row>
    <row r="24" spans="1:7" ht="15">
      <c r="A24" s="12" t="s">
        <v>308</v>
      </c>
      <c r="B24" s="12" t="s">
        <v>309</v>
      </c>
      <c r="C24" s="12" t="s">
        <v>11</v>
      </c>
      <c r="D24" s="138">
        <v>-4961319547</v>
      </c>
      <c r="E24" s="14">
        <v>908301455</v>
      </c>
      <c r="G24" s="2">
        <f>G23+D23</f>
        <v>-67217671879</v>
      </c>
    </row>
    <row r="25" spans="1:5" ht="15">
      <c r="A25" s="12" t="s">
        <v>310</v>
      </c>
      <c r="B25" s="12" t="s">
        <v>311</v>
      </c>
      <c r="C25" s="12" t="s">
        <v>11</v>
      </c>
      <c r="D25" s="138">
        <v>261871009</v>
      </c>
      <c r="E25" s="14">
        <v>0</v>
      </c>
    </row>
    <row r="26" spans="1:7" ht="15">
      <c r="A26" s="12" t="s">
        <v>312</v>
      </c>
      <c r="B26" s="12" t="s">
        <v>313</v>
      </c>
      <c r="C26" s="12" t="s">
        <v>11</v>
      </c>
      <c r="D26" s="138">
        <v>-2013775312</v>
      </c>
      <c r="E26" s="14">
        <v>0</v>
      </c>
      <c r="G26" s="1">
        <v>39112073338</v>
      </c>
    </row>
    <row r="27" spans="1:5" ht="15">
      <c r="A27" s="12" t="s">
        <v>314</v>
      </c>
      <c r="B27" s="12" t="s">
        <v>315</v>
      </c>
      <c r="C27" s="12" t="s">
        <v>11</v>
      </c>
      <c r="D27" s="138">
        <v>105750000</v>
      </c>
      <c r="E27" s="14">
        <v>9268506003</v>
      </c>
    </row>
    <row r="28" spans="1:7" ht="15">
      <c r="A28" s="12" t="s">
        <v>316</v>
      </c>
      <c r="B28" s="12" t="s">
        <v>317</v>
      </c>
      <c r="C28" s="12" t="s">
        <v>11</v>
      </c>
      <c r="D28" s="138">
        <v>-1931797375</v>
      </c>
      <c r="E28" s="14"/>
      <c r="G28" s="2">
        <f>G26+E23</f>
        <v>134303558772</v>
      </c>
    </row>
    <row r="29" spans="1:5" ht="15.75">
      <c r="A29" s="10" t="s">
        <v>318</v>
      </c>
      <c r="B29" s="10" t="s">
        <v>255</v>
      </c>
      <c r="C29" s="10" t="s">
        <v>11</v>
      </c>
      <c r="D29" s="136">
        <v>-64212848486</v>
      </c>
      <c r="E29" s="13">
        <f>E20+E21+E22+E23+E24+E25+E26+E27+E28</f>
        <v>137077312365</v>
      </c>
    </row>
    <row r="30" spans="1:5" ht="15">
      <c r="A30" s="12" t="s">
        <v>11</v>
      </c>
      <c r="B30" s="12" t="s">
        <v>11</v>
      </c>
      <c r="C30" s="12" t="s">
        <v>11</v>
      </c>
      <c r="D30" s="139"/>
      <c r="E30" s="14">
        <v>0</v>
      </c>
    </row>
    <row r="31" spans="1:5" ht="15.75">
      <c r="A31" s="10" t="s">
        <v>319</v>
      </c>
      <c r="B31" s="10" t="s">
        <v>11</v>
      </c>
      <c r="C31" s="10" t="s">
        <v>11</v>
      </c>
      <c r="D31" s="137"/>
      <c r="E31" s="13">
        <v>0</v>
      </c>
    </row>
    <row r="32" spans="1:5" ht="15">
      <c r="A32" s="12" t="s">
        <v>320</v>
      </c>
      <c r="B32" s="12" t="s">
        <v>257</v>
      </c>
      <c r="C32" s="12" t="s">
        <v>11</v>
      </c>
      <c r="D32" s="138">
        <v>-1951184443</v>
      </c>
      <c r="E32" s="14">
        <v>-519674711</v>
      </c>
    </row>
    <row r="33" spans="1:5" ht="15">
      <c r="A33" s="12" t="s">
        <v>321</v>
      </c>
      <c r="B33" s="12" t="s">
        <v>260</v>
      </c>
      <c r="C33" s="12" t="s">
        <v>11</v>
      </c>
      <c r="D33" s="138">
        <v>146830000</v>
      </c>
      <c r="E33" s="14">
        <v>0</v>
      </c>
    </row>
    <row r="34" spans="1:5" ht="15">
      <c r="A34" s="12" t="s">
        <v>322</v>
      </c>
      <c r="B34" s="12" t="s">
        <v>263</v>
      </c>
      <c r="C34" s="12" t="s">
        <v>11</v>
      </c>
      <c r="D34" s="139"/>
      <c r="E34" s="14"/>
    </row>
    <row r="35" spans="1:5" ht="15">
      <c r="A35" s="12" t="s">
        <v>323</v>
      </c>
      <c r="B35" s="12" t="s">
        <v>265</v>
      </c>
      <c r="C35" s="12" t="s">
        <v>11</v>
      </c>
      <c r="D35" s="139"/>
      <c r="E35" s="14">
        <v>0</v>
      </c>
    </row>
    <row r="36" spans="1:5" ht="15">
      <c r="A36" s="12" t="s">
        <v>324</v>
      </c>
      <c r="B36" s="12" t="s">
        <v>267</v>
      </c>
      <c r="C36" s="12" t="s">
        <v>11</v>
      </c>
      <c r="D36" s="139"/>
      <c r="E36" s="14"/>
    </row>
    <row r="37" spans="1:5" ht="15">
      <c r="A37" s="12" t="s">
        <v>325</v>
      </c>
      <c r="B37" s="12" t="s">
        <v>326</v>
      </c>
      <c r="C37" s="12" t="s">
        <v>11</v>
      </c>
      <c r="D37" s="139"/>
      <c r="E37" s="14">
        <v>0</v>
      </c>
    </row>
    <row r="38" spans="1:5" ht="15">
      <c r="A38" s="12" t="s">
        <v>327</v>
      </c>
      <c r="B38" s="12" t="s">
        <v>328</v>
      </c>
      <c r="C38" s="12" t="s">
        <v>11</v>
      </c>
      <c r="D38" s="138">
        <v>5447565327</v>
      </c>
      <c r="E38" s="14">
        <v>0</v>
      </c>
    </row>
    <row r="39" spans="1:5" ht="15.75">
      <c r="A39" s="10" t="s">
        <v>329</v>
      </c>
      <c r="B39" s="10" t="s">
        <v>269</v>
      </c>
      <c r="C39" s="10" t="s">
        <v>11</v>
      </c>
      <c r="D39" s="136">
        <v>3643210884</v>
      </c>
      <c r="E39" s="13">
        <f>E32+E33+E34+E35+E36+E37+E38</f>
        <v>-519674711</v>
      </c>
    </row>
    <row r="40" spans="1:5" ht="15">
      <c r="A40" s="12" t="s">
        <v>11</v>
      </c>
      <c r="B40" s="12" t="s">
        <v>11</v>
      </c>
      <c r="C40" s="12" t="s">
        <v>11</v>
      </c>
      <c r="D40" s="139"/>
      <c r="E40" s="14">
        <v>0</v>
      </c>
    </row>
    <row r="41" spans="1:5" ht="15.75">
      <c r="A41" s="10" t="s">
        <v>330</v>
      </c>
      <c r="B41" s="10" t="s">
        <v>11</v>
      </c>
      <c r="C41" s="10" t="s">
        <v>11</v>
      </c>
      <c r="D41" s="137"/>
      <c r="E41" s="13">
        <v>0</v>
      </c>
    </row>
    <row r="42" spans="1:5" ht="15">
      <c r="A42" s="12" t="s">
        <v>331</v>
      </c>
      <c r="B42" s="12" t="s">
        <v>271</v>
      </c>
      <c r="C42" s="12" t="s">
        <v>11</v>
      </c>
      <c r="D42" s="139"/>
      <c r="E42" s="14">
        <v>0</v>
      </c>
    </row>
    <row r="43" spans="1:5" ht="15">
      <c r="A43" s="12" t="s">
        <v>332</v>
      </c>
      <c r="B43" s="12" t="s">
        <v>273</v>
      </c>
      <c r="C43" s="12" t="s">
        <v>11</v>
      </c>
      <c r="D43" s="139"/>
      <c r="E43" s="14">
        <v>0</v>
      </c>
    </row>
    <row r="44" spans="1:5" ht="15">
      <c r="A44" s="12" t="s">
        <v>333</v>
      </c>
      <c r="B44" s="12" t="s">
        <v>334</v>
      </c>
      <c r="C44" s="12" t="s">
        <v>11</v>
      </c>
      <c r="D44" s="138">
        <v>20000000000</v>
      </c>
      <c r="E44" s="14">
        <v>0</v>
      </c>
    </row>
    <row r="45" spans="1:5" ht="15">
      <c r="A45" s="12" t="s">
        <v>335</v>
      </c>
      <c r="B45" s="12" t="s">
        <v>336</v>
      </c>
      <c r="C45" s="12" t="s">
        <v>11</v>
      </c>
      <c r="D45" s="138">
        <v>-20000000000</v>
      </c>
      <c r="E45" s="14">
        <v>0</v>
      </c>
    </row>
    <row r="46" spans="1:5" ht="15">
      <c r="A46" s="12" t="s">
        <v>337</v>
      </c>
      <c r="B46" s="12" t="s">
        <v>338</v>
      </c>
      <c r="C46" s="12" t="s">
        <v>11</v>
      </c>
      <c r="D46" s="138">
        <v>-68394285</v>
      </c>
      <c r="E46" s="14">
        <v>-161000000</v>
      </c>
    </row>
    <row r="47" spans="1:5" ht="15">
      <c r="A47" s="12" t="s">
        <v>339</v>
      </c>
      <c r="B47" s="12" t="s">
        <v>340</v>
      </c>
      <c r="C47" s="12" t="s">
        <v>11</v>
      </c>
      <c r="D47" s="138">
        <v>-1741015800</v>
      </c>
      <c r="E47" s="14">
        <v>0</v>
      </c>
    </row>
    <row r="48" spans="1:5" ht="15.75">
      <c r="A48" s="10" t="s">
        <v>341</v>
      </c>
      <c r="B48" s="10" t="s">
        <v>275</v>
      </c>
      <c r="C48" s="10" t="s">
        <v>11</v>
      </c>
      <c r="D48" s="136">
        <v>-1809410085</v>
      </c>
      <c r="E48" s="13">
        <f>E42+E43+E44+E45+E46+E47</f>
        <v>-161000000</v>
      </c>
    </row>
    <row r="49" spans="1:5" ht="15">
      <c r="A49" s="12" t="s">
        <v>11</v>
      </c>
      <c r="B49" s="12" t="s">
        <v>11</v>
      </c>
      <c r="C49" s="12" t="s">
        <v>11</v>
      </c>
      <c r="D49" s="138"/>
      <c r="E49" s="14">
        <v>0</v>
      </c>
    </row>
    <row r="50" spans="1:5" ht="15.75">
      <c r="A50" s="10" t="s">
        <v>342</v>
      </c>
      <c r="B50" s="10" t="s">
        <v>277</v>
      </c>
      <c r="C50" s="10" t="s">
        <v>11</v>
      </c>
      <c r="D50" s="136">
        <v>-62379047687</v>
      </c>
      <c r="E50" s="13">
        <f>E29+E39+E48</f>
        <v>136396637654</v>
      </c>
    </row>
    <row r="51" spans="1:7" ht="15.75">
      <c r="A51" s="10" t="s">
        <v>343</v>
      </c>
      <c r="B51" s="10" t="s">
        <v>282</v>
      </c>
      <c r="C51" s="10" t="s">
        <v>11</v>
      </c>
      <c r="D51" s="136">
        <v>83881777840</v>
      </c>
      <c r="E51" s="13">
        <v>150319004771</v>
      </c>
      <c r="G51" s="2">
        <f>D51+D50</f>
        <v>21502730153</v>
      </c>
    </row>
    <row r="52" spans="1:5" ht="15">
      <c r="A52" s="12" t="s">
        <v>344</v>
      </c>
      <c r="B52" s="12" t="s">
        <v>345</v>
      </c>
      <c r="C52" s="12" t="s">
        <v>11</v>
      </c>
      <c r="D52" s="139"/>
      <c r="E52" s="14">
        <v>0</v>
      </c>
    </row>
    <row r="53" spans="1:7" ht="15.75">
      <c r="A53" s="133" t="s">
        <v>346</v>
      </c>
      <c r="B53" s="133" t="s">
        <v>284</v>
      </c>
      <c r="C53" s="133" t="s">
        <v>271</v>
      </c>
      <c r="D53" s="140">
        <v>21502730153</v>
      </c>
      <c r="E53" s="134">
        <v>286715642425</v>
      </c>
      <c r="G53" s="2">
        <f>E50+E51</f>
        <v>286715642425</v>
      </c>
    </row>
    <row r="54" ht="15">
      <c r="G54" s="2">
        <f>E53-G53</f>
        <v>0</v>
      </c>
    </row>
    <row r="55" spans="2:5" ht="15">
      <c r="B55" s="92" t="s">
        <v>347</v>
      </c>
      <c r="C55" s="92"/>
      <c r="D55" s="92"/>
      <c r="E55" s="92"/>
    </row>
    <row r="56" spans="1:5" ht="15">
      <c r="A56" s="91" t="s">
        <v>348</v>
      </c>
      <c r="B56" s="91"/>
      <c r="C56" s="92" t="s">
        <v>349</v>
      </c>
      <c r="D56" s="92"/>
      <c r="E56" s="92"/>
    </row>
    <row r="57" ht="15">
      <c r="C57" s="2"/>
    </row>
    <row r="58" ht="15">
      <c r="C58" s="2"/>
    </row>
    <row r="59" ht="15">
      <c r="C59" s="2"/>
    </row>
    <row r="60" ht="15">
      <c r="C60" s="2"/>
    </row>
    <row r="61" ht="15">
      <c r="C61" s="2"/>
    </row>
    <row r="62" ht="15">
      <c r="C62" s="2"/>
    </row>
    <row r="63" spans="1:5" ht="15">
      <c r="A63" s="91" t="s">
        <v>350</v>
      </c>
      <c r="B63" s="91"/>
      <c r="C63" s="92" t="s">
        <v>351</v>
      </c>
      <c r="D63" s="92"/>
      <c r="E63" s="92"/>
    </row>
  </sheetData>
  <mergeCells count="11">
    <mergeCell ref="D9:E9"/>
    <mergeCell ref="A63:B63"/>
    <mergeCell ref="C63:E63"/>
    <mergeCell ref="A5:E5"/>
    <mergeCell ref="A7:E7"/>
    <mergeCell ref="B55:E55"/>
    <mergeCell ref="A56:B56"/>
    <mergeCell ref="C56:E56"/>
    <mergeCell ref="A9:A10"/>
    <mergeCell ref="B9:B10"/>
    <mergeCell ref="C9:C10"/>
  </mergeCells>
  <printOptions horizontalCentered="1"/>
  <pageMargins left="0.5" right="0" top="0.54" bottom="0.48" header="0.58" footer="0.34"/>
  <pageSetup horizontalDpi="600" verticalDpi="600" orientation="portrait" paperSize="9" scale="95" r:id="rId1"/>
  <headerFooter alignWithMargins="0">
    <oddFooter>&amp;RPage: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440"/>
  <sheetViews>
    <sheetView workbookViewId="0" topLeftCell="A419">
      <selection activeCell="B45" sqref="B45"/>
    </sheetView>
  </sheetViews>
  <sheetFormatPr defaultColWidth="9.140625" defaultRowHeight="15.75" customHeight="1"/>
  <cols>
    <col min="1" max="1" width="15.57421875" style="3" customWidth="1"/>
    <col min="2" max="2" width="16.140625" style="3" customWidth="1"/>
    <col min="3" max="3" width="15.8515625" style="3" customWidth="1"/>
    <col min="4" max="4" width="16.00390625" style="3" customWidth="1"/>
    <col min="5" max="5" width="15.7109375" style="3" customWidth="1"/>
    <col min="6" max="7" width="16.28125" style="20" customWidth="1"/>
    <col min="8" max="8" width="9.140625" style="3" customWidth="1"/>
    <col min="9" max="9" width="15.421875" style="3" bestFit="1" customWidth="1"/>
    <col min="10" max="10" width="11.28125" style="3" bestFit="1" customWidth="1"/>
    <col min="11" max="11" width="10.140625" style="3" bestFit="1" customWidth="1"/>
    <col min="12" max="16384" width="9.140625" style="3" customWidth="1"/>
  </cols>
  <sheetData>
    <row r="1" spans="1:7" s="22" customFormat="1" ht="17.25" customHeight="1">
      <c r="A1" s="21" t="s">
        <v>352</v>
      </c>
      <c r="F1" s="23"/>
      <c r="G1" s="23"/>
    </row>
    <row r="2" spans="1:7" s="22" customFormat="1" ht="16.5" customHeight="1">
      <c r="A2" s="21" t="s">
        <v>1</v>
      </c>
      <c r="F2" s="23"/>
      <c r="G2" s="23"/>
    </row>
    <row r="3" spans="6:7" s="22" customFormat="1" ht="16.5" customHeight="1">
      <c r="F3" s="23"/>
      <c r="G3" s="23"/>
    </row>
    <row r="5" spans="1:7" s="26" customFormat="1" ht="22.5" customHeight="1">
      <c r="A5" s="121" t="s">
        <v>353</v>
      </c>
      <c r="B5" s="121"/>
      <c r="C5" s="121"/>
      <c r="D5" s="121"/>
      <c r="E5" s="121"/>
      <c r="F5" s="122"/>
      <c r="G5" s="122"/>
    </row>
    <row r="6" spans="1:7" s="26" customFormat="1" ht="13.5" customHeight="1">
      <c r="A6" s="24"/>
      <c r="B6" s="24"/>
      <c r="C6" s="24"/>
      <c r="D6" s="24"/>
      <c r="E6" s="24"/>
      <c r="F6" s="25"/>
      <c r="G6" s="25"/>
    </row>
    <row r="7" spans="1:7" s="26" customFormat="1" ht="19.5" customHeight="1">
      <c r="A7" s="123" t="s">
        <v>354</v>
      </c>
      <c r="B7" s="123"/>
      <c r="C7" s="123"/>
      <c r="D7" s="123"/>
      <c r="E7" s="123"/>
      <c r="F7" s="124"/>
      <c r="G7" s="124"/>
    </row>
    <row r="9" spans="1:7" s="1" customFormat="1" ht="15.75" customHeight="1">
      <c r="A9" s="27" t="s">
        <v>4</v>
      </c>
      <c r="B9" s="27"/>
      <c r="C9" s="27"/>
      <c r="D9" s="27"/>
      <c r="E9" s="27"/>
      <c r="F9" s="28" t="s">
        <v>355</v>
      </c>
      <c r="G9" s="28" t="s">
        <v>356</v>
      </c>
    </row>
    <row r="10" spans="1:7" ht="12" customHeight="1">
      <c r="A10" s="29"/>
      <c r="B10" s="29"/>
      <c r="C10" s="29"/>
      <c r="D10" s="29"/>
      <c r="E10" s="29"/>
      <c r="F10" s="30"/>
      <c r="G10" s="30"/>
    </row>
    <row r="11" spans="1:7" s="22" customFormat="1" ht="16.5" customHeight="1">
      <c r="A11" s="31" t="s">
        <v>357</v>
      </c>
      <c r="B11" s="31"/>
      <c r="C11" s="31"/>
      <c r="D11" s="31"/>
      <c r="E11" s="31"/>
      <c r="F11" s="32">
        <v>0</v>
      </c>
      <c r="G11" s="32">
        <v>0</v>
      </c>
    </row>
    <row r="12" spans="1:7" s="22" customFormat="1" ht="15.75" customHeight="1">
      <c r="A12" s="120" t="s">
        <v>358</v>
      </c>
      <c r="B12" s="120"/>
      <c r="C12" s="120"/>
      <c r="D12" s="120"/>
      <c r="E12" s="120"/>
      <c r="F12" s="120"/>
      <c r="G12" s="120"/>
    </row>
    <row r="13" spans="1:7" s="22" customFormat="1" ht="18" customHeight="1">
      <c r="A13" s="120" t="s">
        <v>359</v>
      </c>
      <c r="B13" s="120"/>
      <c r="C13" s="120"/>
      <c r="D13" s="120"/>
      <c r="E13" s="120"/>
      <c r="F13" s="120"/>
      <c r="G13" s="120"/>
    </row>
    <row r="14" spans="1:7" s="22" customFormat="1" ht="30.75" customHeight="1">
      <c r="A14" s="99" t="s">
        <v>360</v>
      </c>
      <c r="B14" s="99"/>
      <c r="C14" s="99"/>
      <c r="D14" s="99"/>
      <c r="E14" s="99"/>
      <c r="F14" s="99"/>
      <c r="G14" s="99"/>
    </row>
    <row r="15" spans="1:7" s="22" customFormat="1" ht="15.75" customHeight="1">
      <c r="A15" s="120" t="s">
        <v>11</v>
      </c>
      <c r="B15" s="120"/>
      <c r="C15" s="120"/>
      <c r="D15" s="120"/>
      <c r="E15" s="120"/>
      <c r="F15" s="120"/>
      <c r="G15" s="120"/>
    </row>
    <row r="16" spans="1:7" s="22" customFormat="1" ht="15.75" customHeight="1">
      <c r="A16" s="31" t="s">
        <v>361</v>
      </c>
      <c r="B16" s="31"/>
      <c r="C16" s="31"/>
      <c r="D16" s="31"/>
      <c r="E16" s="31"/>
      <c r="F16" s="32">
        <v>0</v>
      </c>
      <c r="G16" s="32">
        <v>0</v>
      </c>
    </row>
    <row r="17" spans="1:7" s="22" customFormat="1" ht="18.75" customHeight="1">
      <c r="A17" s="99" t="s">
        <v>362</v>
      </c>
      <c r="B17" s="99"/>
      <c r="C17" s="99"/>
      <c r="D17" s="99"/>
      <c r="E17" s="99"/>
      <c r="F17" s="99"/>
      <c r="G17" s="99"/>
    </row>
    <row r="18" spans="1:7" s="22" customFormat="1" ht="18" customHeight="1">
      <c r="A18" s="120" t="s">
        <v>363</v>
      </c>
      <c r="B18" s="120"/>
      <c r="C18" s="120"/>
      <c r="D18" s="120"/>
      <c r="E18" s="120"/>
      <c r="F18" s="120"/>
      <c r="G18" s="120"/>
    </row>
    <row r="19" spans="1:7" s="22" customFormat="1" ht="15.75" customHeight="1">
      <c r="A19" s="29" t="s">
        <v>11</v>
      </c>
      <c r="B19" s="29"/>
      <c r="C19" s="29"/>
      <c r="D19" s="29"/>
      <c r="E19" s="29"/>
      <c r="F19" s="30">
        <v>0</v>
      </c>
      <c r="G19" s="30">
        <v>0</v>
      </c>
    </row>
    <row r="20" spans="1:7" s="22" customFormat="1" ht="15.75" customHeight="1">
      <c r="A20" s="31" t="s">
        <v>364</v>
      </c>
      <c r="B20" s="31"/>
      <c r="C20" s="31"/>
      <c r="D20" s="31"/>
      <c r="E20" s="31"/>
      <c r="F20" s="32">
        <v>0</v>
      </c>
      <c r="G20" s="32">
        <v>0</v>
      </c>
    </row>
    <row r="21" spans="1:7" s="22" customFormat="1" ht="39" customHeight="1">
      <c r="A21" s="118" t="s">
        <v>365</v>
      </c>
      <c r="B21" s="118"/>
      <c r="C21" s="118"/>
      <c r="D21" s="118"/>
      <c r="E21" s="118"/>
      <c r="F21" s="119"/>
      <c r="G21" s="119"/>
    </row>
    <row r="22" spans="1:7" s="22" customFormat="1" ht="30.75" customHeight="1">
      <c r="A22" s="118" t="s">
        <v>366</v>
      </c>
      <c r="B22" s="118"/>
      <c r="C22" s="118"/>
      <c r="D22" s="118"/>
      <c r="E22" s="118"/>
      <c r="F22" s="119"/>
      <c r="G22" s="119"/>
    </row>
    <row r="23" spans="1:7" s="22" customFormat="1" ht="18.75" customHeight="1">
      <c r="A23" s="119" t="s">
        <v>367</v>
      </c>
      <c r="B23" s="119"/>
      <c r="C23" s="119"/>
      <c r="D23" s="119"/>
      <c r="E23" s="119"/>
      <c r="F23" s="119"/>
      <c r="G23" s="119"/>
    </row>
    <row r="24" spans="1:7" s="22" customFormat="1" ht="15.75" customHeight="1">
      <c r="A24" s="29" t="s">
        <v>11</v>
      </c>
      <c r="B24" s="29"/>
      <c r="C24" s="29"/>
      <c r="D24" s="29"/>
      <c r="E24" s="29"/>
      <c r="F24" s="30">
        <v>0</v>
      </c>
      <c r="G24" s="30">
        <v>0</v>
      </c>
    </row>
    <row r="25" spans="1:7" s="22" customFormat="1" ht="15.75" customHeight="1">
      <c r="A25" s="31" t="s">
        <v>368</v>
      </c>
      <c r="B25" s="31"/>
      <c r="C25" s="31"/>
      <c r="D25" s="31"/>
      <c r="E25" s="31"/>
      <c r="F25" s="32">
        <v>0</v>
      </c>
      <c r="G25" s="32">
        <v>0</v>
      </c>
    </row>
    <row r="26" spans="1:7" s="22" customFormat="1" ht="17.25" customHeight="1">
      <c r="A26" s="120" t="s">
        <v>369</v>
      </c>
      <c r="B26" s="120"/>
      <c r="C26" s="120"/>
      <c r="D26" s="120"/>
      <c r="E26" s="120"/>
      <c r="F26" s="120"/>
      <c r="G26" s="120"/>
    </row>
    <row r="27" spans="1:7" s="22" customFormat="1" ht="38.25" customHeight="1">
      <c r="A27" s="99" t="s">
        <v>370</v>
      </c>
      <c r="B27" s="99"/>
      <c r="C27" s="99"/>
      <c r="D27" s="99"/>
      <c r="E27" s="99"/>
      <c r="F27" s="99"/>
      <c r="G27" s="99"/>
    </row>
    <row r="28" spans="1:7" s="22" customFormat="1" ht="15.75" customHeight="1">
      <c r="A28" s="29" t="s">
        <v>11</v>
      </c>
      <c r="B28" s="29"/>
      <c r="C28" s="29"/>
      <c r="D28" s="29"/>
      <c r="E28" s="29"/>
      <c r="F28" s="30">
        <v>0</v>
      </c>
      <c r="G28" s="30">
        <v>0</v>
      </c>
    </row>
    <row r="29" spans="1:7" s="22" customFormat="1" ht="15.75" customHeight="1">
      <c r="A29" s="29" t="s">
        <v>371</v>
      </c>
      <c r="B29" s="29"/>
      <c r="C29" s="29"/>
      <c r="D29" s="29"/>
      <c r="E29" s="29"/>
      <c r="F29" s="30">
        <v>0</v>
      </c>
      <c r="G29" s="30">
        <v>0</v>
      </c>
    </row>
    <row r="30" spans="1:7" s="22" customFormat="1" ht="15.75" customHeight="1">
      <c r="A30" s="29" t="s">
        <v>372</v>
      </c>
      <c r="B30" s="29"/>
      <c r="C30" s="29"/>
      <c r="D30" s="29"/>
      <c r="E30" s="29"/>
      <c r="F30" s="30">
        <v>0</v>
      </c>
      <c r="G30" s="30">
        <v>0</v>
      </c>
    </row>
    <row r="31" spans="1:7" s="22" customFormat="1" ht="15.75" customHeight="1">
      <c r="A31" s="120" t="s">
        <v>373</v>
      </c>
      <c r="B31" s="120"/>
      <c r="C31" s="120"/>
      <c r="D31" s="120"/>
      <c r="E31" s="120"/>
      <c r="F31" s="120"/>
      <c r="G31" s="30">
        <v>0</v>
      </c>
    </row>
    <row r="32" spans="1:7" s="22" customFormat="1" ht="15.75" customHeight="1">
      <c r="A32" s="29" t="s">
        <v>374</v>
      </c>
      <c r="B32" s="29"/>
      <c r="C32" s="29"/>
      <c r="D32" s="29"/>
      <c r="E32" s="29"/>
      <c r="F32" s="30">
        <v>0</v>
      </c>
      <c r="G32" s="30">
        <v>0</v>
      </c>
    </row>
    <row r="33" spans="1:7" s="22" customFormat="1" ht="15.75" customHeight="1">
      <c r="A33" s="29" t="s">
        <v>11</v>
      </c>
      <c r="B33" s="29"/>
      <c r="C33" s="29"/>
      <c r="D33" s="29"/>
      <c r="E33" s="29"/>
      <c r="F33" s="30">
        <v>0</v>
      </c>
      <c r="G33" s="30">
        <v>0</v>
      </c>
    </row>
    <row r="34" spans="1:7" s="22" customFormat="1" ht="19.5" customHeight="1">
      <c r="A34" s="99" t="s">
        <v>375</v>
      </c>
      <c r="B34" s="99"/>
      <c r="C34" s="99"/>
      <c r="D34" s="99"/>
      <c r="E34" s="99"/>
      <c r="F34" s="99"/>
      <c r="G34" s="99"/>
    </row>
    <row r="35" spans="1:7" s="22" customFormat="1" ht="15.75" customHeight="1">
      <c r="A35" s="29" t="s">
        <v>376</v>
      </c>
      <c r="B35" s="29"/>
      <c r="C35" s="29"/>
      <c r="D35" s="29"/>
      <c r="E35" s="29"/>
      <c r="F35" s="30">
        <v>0</v>
      </c>
      <c r="G35" s="30">
        <v>0</v>
      </c>
    </row>
    <row r="36" spans="1:7" s="22" customFormat="1" ht="51" customHeight="1">
      <c r="A36" s="99" t="s">
        <v>377</v>
      </c>
      <c r="B36" s="99"/>
      <c r="C36" s="99"/>
      <c r="D36" s="99"/>
      <c r="E36" s="99"/>
      <c r="F36" s="99"/>
      <c r="G36" s="99"/>
    </row>
    <row r="37" spans="1:7" s="22" customFormat="1" ht="15.75" customHeight="1">
      <c r="A37" s="29" t="s">
        <v>11</v>
      </c>
      <c r="B37" s="29"/>
      <c r="C37" s="29"/>
      <c r="D37" s="29"/>
      <c r="E37" s="29"/>
      <c r="F37" s="30">
        <v>0</v>
      </c>
      <c r="G37" s="30">
        <v>0</v>
      </c>
    </row>
    <row r="38" spans="1:7" s="22" customFormat="1" ht="15.75" customHeight="1">
      <c r="A38" s="29" t="s">
        <v>378</v>
      </c>
      <c r="B38" s="29"/>
      <c r="C38" s="29"/>
      <c r="D38" s="29"/>
      <c r="E38" s="29"/>
      <c r="F38" s="30">
        <v>0</v>
      </c>
      <c r="G38" s="30">
        <v>0</v>
      </c>
    </row>
    <row r="39" spans="1:7" s="22" customFormat="1" ht="15.75" customHeight="1">
      <c r="A39" s="29" t="s">
        <v>11</v>
      </c>
      <c r="B39" s="29"/>
      <c r="C39" s="29"/>
      <c r="D39" s="29"/>
      <c r="E39" s="29"/>
      <c r="F39" s="30">
        <v>0</v>
      </c>
      <c r="G39" s="30">
        <v>0</v>
      </c>
    </row>
    <row r="40" spans="1:7" s="22" customFormat="1" ht="19.5" customHeight="1">
      <c r="A40" s="29" t="s">
        <v>379</v>
      </c>
      <c r="B40" s="29"/>
      <c r="C40" s="29"/>
      <c r="D40" s="29"/>
      <c r="E40" s="29"/>
      <c r="F40" s="30">
        <v>0</v>
      </c>
      <c r="G40" s="30">
        <v>0</v>
      </c>
    </row>
    <row r="41" spans="1:7" s="22" customFormat="1" ht="31.5" customHeight="1">
      <c r="A41" s="99" t="s">
        <v>380</v>
      </c>
      <c r="B41" s="99"/>
      <c r="C41" s="99"/>
      <c r="D41" s="99"/>
      <c r="E41" s="99"/>
      <c r="F41" s="99"/>
      <c r="G41" s="99"/>
    </row>
    <row r="42" spans="1:7" s="22" customFormat="1" ht="15.75" customHeight="1">
      <c r="A42" s="120" t="s">
        <v>381</v>
      </c>
      <c r="B42" s="120"/>
      <c r="C42" s="120"/>
      <c r="D42" s="120"/>
      <c r="E42" s="120"/>
      <c r="F42" s="120"/>
      <c r="G42" s="30">
        <v>0</v>
      </c>
    </row>
    <row r="43" spans="1:7" s="22" customFormat="1" ht="15.75" customHeight="1">
      <c r="A43" s="29" t="s">
        <v>11</v>
      </c>
      <c r="B43" s="29"/>
      <c r="C43" s="29"/>
      <c r="D43" s="29"/>
      <c r="E43" s="29"/>
      <c r="F43" s="30">
        <v>0</v>
      </c>
      <c r="G43" s="30">
        <v>0</v>
      </c>
    </row>
    <row r="44" spans="1:7" s="22" customFormat="1" ht="15.75" customHeight="1">
      <c r="A44" s="29" t="s">
        <v>382</v>
      </c>
      <c r="B44" s="29"/>
      <c r="C44" s="29"/>
      <c r="D44" s="29"/>
      <c r="E44" s="29"/>
      <c r="F44" s="30">
        <v>0</v>
      </c>
      <c r="G44" s="30">
        <v>0</v>
      </c>
    </row>
    <row r="45" spans="1:7" s="22" customFormat="1" ht="15.75" customHeight="1">
      <c r="A45" s="29" t="s">
        <v>11</v>
      </c>
      <c r="B45" s="29"/>
      <c r="C45" s="29"/>
      <c r="D45" s="29"/>
      <c r="E45" s="29"/>
      <c r="F45" s="30">
        <v>0</v>
      </c>
      <c r="G45" s="30">
        <v>0</v>
      </c>
    </row>
    <row r="46" spans="1:7" s="22" customFormat="1" ht="15.75" customHeight="1">
      <c r="A46" s="29" t="s">
        <v>383</v>
      </c>
      <c r="B46" s="29"/>
      <c r="C46" s="29"/>
      <c r="D46" s="29"/>
      <c r="E46" s="29"/>
      <c r="F46" s="30">
        <v>0</v>
      </c>
      <c r="G46" s="30">
        <v>0</v>
      </c>
    </row>
    <row r="47" spans="1:7" s="22" customFormat="1" ht="20.25" customHeight="1">
      <c r="A47" s="99" t="s">
        <v>384</v>
      </c>
      <c r="B47" s="99"/>
      <c r="C47" s="99"/>
      <c r="D47" s="99"/>
      <c r="E47" s="99"/>
      <c r="F47" s="99"/>
      <c r="G47" s="99"/>
    </row>
    <row r="48" spans="1:7" s="22" customFormat="1" ht="15.75" customHeight="1">
      <c r="A48" s="29" t="s">
        <v>385</v>
      </c>
      <c r="B48" s="29"/>
      <c r="C48" s="29"/>
      <c r="D48" s="29"/>
      <c r="E48" s="29"/>
      <c r="F48" s="30">
        <v>0</v>
      </c>
      <c r="G48" s="30">
        <v>0</v>
      </c>
    </row>
    <row r="49" spans="1:7" s="22" customFormat="1" ht="15.75" customHeight="1">
      <c r="A49" s="29" t="s">
        <v>11</v>
      </c>
      <c r="B49" s="29"/>
      <c r="C49" s="29"/>
      <c r="D49" s="29"/>
      <c r="E49" s="29"/>
      <c r="F49" s="30">
        <v>0</v>
      </c>
      <c r="G49" s="30">
        <v>0</v>
      </c>
    </row>
    <row r="50" spans="1:7" s="22" customFormat="1" ht="15.75" customHeight="1">
      <c r="A50" s="29" t="s">
        <v>386</v>
      </c>
      <c r="B50" s="29"/>
      <c r="C50" s="29"/>
      <c r="D50" s="29"/>
      <c r="E50" s="29"/>
      <c r="F50" s="30">
        <v>0</v>
      </c>
      <c r="G50" s="30">
        <v>0</v>
      </c>
    </row>
    <row r="51" spans="1:7" s="22" customFormat="1" ht="15.75" customHeight="1">
      <c r="A51" s="29" t="s">
        <v>11</v>
      </c>
      <c r="B51" s="29"/>
      <c r="C51" s="29"/>
      <c r="D51" s="29"/>
      <c r="E51" s="29"/>
      <c r="F51" s="30">
        <v>0</v>
      </c>
      <c r="G51" s="30">
        <v>0</v>
      </c>
    </row>
    <row r="52" spans="1:7" s="22" customFormat="1" ht="15.75" customHeight="1">
      <c r="A52" s="29" t="s">
        <v>387</v>
      </c>
      <c r="B52" s="29"/>
      <c r="C52" s="29"/>
      <c r="D52" s="29"/>
      <c r="E52" s="29"/>
      <c r="F52" s="30">
        <v>0</v>
      </c>
      <c r="G52" s="30">
        <v>0</v>
      </c>
    </row>
    <row r="53" spans="1:7" s="22" customFormat="1" ht="15.75" customHeight="1">
      <c r="A53" s="29" t="s">
        <v>11</v>
      </c>
      <c r="B53" s="29"/>
      <c r="C53" s="29"/>
      <c r="D53" s="29"/>
      <c r="E53" s="29"/>
      <c r="F53" s="30">
        <v>0</v>
      </c>
      <c r="G53" s="30">
        <v>0</v>
      </c>
    </row>
    <row r="54" spans="1:7" s="22" customFormat="1" ht="15.75" customHeight="1">
      <c r="A54" s="29" t="s">
        <v>388</v>
      </c>
      <c r="B54" s="29"/>
      <c r="C54" s="29"/>
      <c r="D54" s="29"/>
      <c r="E54" s="29"/>
      <c r="F54" s="30">
        <v>0</v>
      </c>
      <c r="G54" s="30">
        <v>0</v>
      </c>
    </row>
    <row r="55" spans="1:7" s="22" customFormat="1" ht="33" customHeight="1">
      <c r="A55" s="99" t="s">
        <v>389</v>
      </c>
      <c r="B55" s="99"/>
      <c r="C55" s="99"/>
      <c r="D55" s="99"/>
      <c r="E55" s="99"/>
      <c r="F55" s="99">
        <v>0</v>
      </c>
      <c r="G55" s="99">
        <v>0</v>
      </c>
    </row>
    <row r="56" spans="1:7" s="22" customFormat="1" ht="34.5" customHeight="1">
      <c r="A56" s="99" t="s">
        <v>390</v>
      </c>
      <c r="B56" s="99"/>
      <c r="C56" s="99"/>
      <c r="D56" s="99"/>
      <c r="E56" s="99"/>
      <c r="F56" s="99"/>
      <c r="G56" s="99"/>
    </row>
    <row r="57" spans="1:7" s="22" customFormat="1" ht="17.25" customHeight="1">
      <c r="A57" s="29" t="s">
        <v>391</v>
      </c>
      <c r="B57" s="29"/>
      <c r="C57" s="29"/>
      <c r="D57" s="29"/>
      <c r="E57" s="29"/>
      <c r="F57" s="30"/>
      <c r="G57" s="30"/>
    </row>
    <row r="58" spans="1:7" s="22" customFormat="1" ht="15.75" customHeight="1">
      <c r="A58" s="29" t="s">
        <v>11</v>
      </c>
      <c r="B58" s="29"/>
      <c r="C58" s="29"/>
      <c r="D58" s="29"/>
      <c r="E58" s="29"/>
      <c r="F58" s="30">
        <v>0</v>
      </c>
      <c r="G58" s="30">
        <v>0</v>
      </c>
    </row>
    <row r="59" spans="1:7" s="22" customFormat="1" ht="15.75" customHeight="1">
      <c r="A59" s="29" t="s">
        <v>392</v>
      </c>
      <c r="B59" s="29"/>
      <c r="C59" s="29"/>
      <c r="D59" s="29"/>
      <c r="E59" s="29"/>
      <c r="F59" s="30">
        <v>0</v>
      </c>
      <c r="G59" s="30">
        <v>0</v>
      </c>
    </row>
    <row r="60" spans="1:7" s="22" customFormat="1" ht="15.75" customHeight="1">
      <c r="A60" s="29" t="s">
        <v>11</v>
      </c>
      <c r="B60" s="29"/>
      <c r="C60" s="29"/>
      <c r="D60" s="29"/>
      <c r="E60" s="29"/>
      <c r="F60" s="30">
        <v>0</v>
      </c>
      <c r="G60" s="30">
        <v>0</v>
      </c>
    </row>
    <row r="61" spans="1:7" s="22" customFormat="1" ht="32.25" customHeight="1">
      <c r="A61" s="99" t="s">
        <v>393</v>
      </c>
      <c r="B61" s="99"/>
      <c r="C61" s="99"/>
      <c r="D61" s="99"/>
      <c r="E61" s="99"/>
      <c r="F61" s="99"/>
      <c r="G61" s="99"/>
    </row>
    <row r="62" spans="1:7" s="22" customFormat="1" ht="48" customHeight="1">
      <c r="A62" s="99" t="s">
        <v>394</v>
      </c>
      <c r="B62" s="99"/>
      <c r="C62" s="99"/>
      <c r="D62" s="99"/>
      <c r="E62" s="99"/>
      <c r="F62" s="99"/>
      <c r="G62" s="99"/>
    </row>
    <row r="63" spans="1:7" s="22" customFormat="1" ht="15.75" customHeight="1">
      <c r="A63" s="29" t="s">
        <v>11</v>
      </c>
      <c r="B63" s="29"/>
      <c r="C63" s="29"/>
      <c r="D63" s="29"/>
      <c r="E63" s="29"/>
      <c r="F63" s="30">
        <v>0</v>
      </c>
      <c r="G63" s="30">
        <v>0</v>
      </c>
    </row>
    <row r="64" spans="1:7" s="22" customFormat="1" ht="15.75" customHeight="1">
      <c r="A64" s="29" t="s">
        <v>395</v>
      </c>
      <c r="B64" s="29"/>
      <c r="C64" s="29"/>
      <c r="D64" s="29"/>
      <c r="E64" s="29"/>
      <c r="F64" s="30">
        <v>0</v>
      </c>
      <c r="G64" s="30">
        <v>0</v>
      </c>
    </row>
    <row r="65" spans="1:7" s="22" customFormat="1" ht="15.75" customHeight="1">
      <c r="A65" s="29" t="s">
        <v>11</v>
      </c>
      <c r="B65" s="29"/>
      <c r="C65" s="29"/>
      <c r="D65" s="29"/>
      <c r="E65" s="29"/>
      <c r="F65" s="30">
        <v>0</v>
      </c>
      <c r="G65" s="30">
        <v>0</v>
      </c>
    </row>
    <row r="66" spans="1:7" s="22" customFormat="1" ht="15.75" customHeight="1">
      <c r="A66" s="29" t="s">
        <v>396</v>
      </c>
      <c r="B66" s="29"/>
      <c r="C66" s="29"/>
      <c r="D66" s="29"/>
      <c r="E66" s="29"/>
      <c r="F66" s="30">
        <v>0</v>
      </c>
      <c r="G66" s="30">
        <v>0</v>
      </c>
    </row>
    <row r="67" spans="1:7" s="22" customFormat="1" ht="15.75" customHeight="1">
      <c r="A67" s="29" t="s">
        <v>11</v>
      </c>
      <c r="B67" s="29"/>
      <c r="C67" s="29"/>
      <c r="D67" s="29"/>
      <c r="E67" s="29"/>
      <c r="F67" s="34">
        <v>0</v>
      </c>
      <c r="G67" s="34">
        <v>0</v>
      </c>
    </row>
    <row r="68" spans="1:7" s="22" customFormat="1" ht="15.75" customHeight="1">
      <c r="A68" s="31" t="s">
        <v>397</v>
      </c>
      <c r="B68" s="31"/>
      <c r="C68" s="31"/>
      <c r="D68" s="31"/>
      <c r="E68" s="31"/>
      <c r="F68" s="35">
        <v>0</v>
      </c>
      <c r="G68" s="35">
        <v>0</v>
      </c>
    </row>
    <row r="69" spans="1:7" s="22" customFormat="1" ht="15.75" customHeight="1">
      <c r="A69" s="29" t="s">
        <v>11</v>
      </c>
      <c r="B69" s="29"/>
      <c r="C69" s="29"/>
      <c r="D69" s="29"/>
      <c r="E69" s="29"/>
      <c r="F69" s="36" t="s">
        <v>398</v>
      </c>
      <c r="G69" s="36" t="s">
        <v>356</v>
      </c>
    </row>
    <row r="70" spans="1:7" s="22" customFormat="1" ht="15.75" customHeight="1">
      <c r="A70" s="29" t="s">
        <v>399</v>
      </c>
      <c r="B70" s="29"/>
      <c r="C70" s="29"/>
      <c r="D70" s="29"/>
      <c r="E70" s="29"/>
      <c r="F70" s="37">
        <v>0</v>
      </c>
      <c r="G70" s="37">
        <v>0</v>
      </c>
    </row>
    <row r="71" spans="1:7" s="22" customFormat="1" ht="15.75" customHeight="1">
      <c r="A71" s="29" t="s">
        <v>400</v>
      </c>
      <c r="B71" s="29"/>
      <c r="C71" s="29"/>
      <c r="D71" s="29"/>
      <c r="E71" s="29"/>
      <c r="F71" s="38">
        <v>1283143257</v>
      </c>
      <c r="G71" s="38">
        <v>611570548</v>
      </c>
    </row>
    <row r="72" spans="1:7" s="22" customFormat="1" ht="15.75" customHeight="1">
      <c r="A72" s="29" t="s">
        <v>401</v>
      </c>
      <c r="B72" s="29"/>
      <c r="C72" s="29"/>
      <c r="D72" s="29"/>
      <c r="E72" s="29"/>
      <c r="F72" s="38">
        <v>20219586896</v>
      </c>
      <c r="G72" s="38">
        <v>53270207292</v>
      </c>
    </row>
    <row r="73" spans="1:7" s="22" customFormat="1" ht="15.75" customHeight="1">
      <c r="A73" s="29" t="s">
        <v>402</v>
      </c>
      <c r="B73" s="29"/>
      <c r="C73" s="29"/>
      <c r="D73" s="29"/>
      <c r="E73" s="29"/>
      <c r="F73" s="38">
        <v>0</v>
      </c>
      <c r="G73" s="38">
        <v>0</v>
      </c>
    </row>
    <row r="74" spans="1:7" s="22" customFormat="1" ht="15.75" customHeight="1">
      <c r="A74" s="31" t="s">
        <v>403</v>
      </c>
      <c r="B74" s="31"/>
      <c r="C74" s="31"/>
      <c r="D74" s="31"/>
      <c r="E74" s="31"/>
      <c r="F74" s="39">
        <f>F71+F72+F73</f>
        <v>21502730153</v>
      </c>
      <c r="G74" s="39">
        <f>G71+G72+G73</f>
        <v>53881777840</v>
      </c>
    </row>
    <row r="75" spans="1:7" s="22" customFormat="1" ht="15.75" customHeight="1">
      <c r="A75" s="29" t="s">
        <v>11</v>
      </c>
      <c r="B75" s="29"/>
      <c r="C75" s="29"/>
      <c r="D75" s="29"/>
      <c r="E75" s="29"/>
      <c r="F75" s="38">
        <v>0</v>
      </c>
      <c r="G75" s="38">
        <v>0</v>
      </c>
    </row>
    <row r="76" spans="1:7" s="22" customFormat="1" ht="15.75" customHeight="1">
      <c r="A76" s="29" t="s">
        <v>404</v>
      </c>
      <c r="B76" s="29"/>
      <c r="C76" s="29"/>
      <c r="D76" s="29"/>
      <c r="E76" s="29"/>
      <c r="F76" s="38">
        <v>0</v>
      </c>
      <c r="G76" s="38">
        <v>0</v>
      </c>
    </row>
    <row r="77" spans="1:7" s="22" customFormat="1" ht="15.75" customHeight="1">
      <c r="A77" s="29" t="s">
        <v>405</v>
      </c>
      <c r="B77" s="29"/>
      <c r="C77" s="29"/>
      <c r="D77" s="29"/>
      <c r="E77" s="29"/>
      <c r="F77" s="38">
        <v>0</v>
      </c>
      <c r="G77" s="38">
        <v>0</v>
      </c>
    </row>
    <row r="78" spans="1:7" s="22" customFormat="1" ht="15.75" customHeight="1">
      <c r="A78" s="29" t="s">
        <v>406</v>
      </c>
      <c r="B78" s="29"/>
      <c r="C78" s="29"/>
      <c r="D78" s="29"/>
      <c r="E78" s="29"/>
      <c r="F78" s="38">
        <v>150000000000</v>
      </c>
      <c r="G78" s="38">
        <v>230000000000</v>
      </c>
    </row>
    <row r="79" spans="1:7" s="22" customFormat="1" ht="15.75" customHeight="1">
      <c r="A79" s="29" t="s">
        <v>407</v>
      </c>
      <c r="B79" s="29"/>
      <c r="C79" s="29"/>
      <c r="D79" s="29"/>
      <c r="E79" s="29"/>
      <c r="F79" s="38">
        <v>0</v>
      </c>
      <c r="G79" s="38">
        <v>0</v>
      </c>
    </row>
    <row r="80" spans="1:7" s="22" customFormat="1" ht="15.75" customHeight="1">
      <c r="A80" s="31" t="s">
        <v>403</v>
      </c>
      <c r="B80" s="31"/>
      <c r="C80" s="31"/>
      <c r="D80" s="31"/>
      <c r="E80" s="31"/>
      <c r="F80" s="39">
        <f>F77+F78+F79</f>
        <v>150000000000</v>
      </c>
      <c r="G80" s="39">
        <f>G77+G78+G79</f>
        <v>230000000000</v>
      </c>
    </row>
    <row r="81" spans="1:7" s="22" customFormat="1" ht="15.75" customHeight="1">
      <c r="A81" s="29" t="s">
        <v>11</v>
      </c>
      <c r="B81" s="29"/>
      <c r="C81" s="29"/>
      <c r="D81" s="29"/>
      <c r="E81" s="29"/>
      <c r="F81" s="38">
        <v>0</v>
      </c>
      <c r="G81" s="38">
        <v>0</v>
      </c>
    </row>
    <row r="82" spans="1:7" s="22" customFormat="1" ht="15.75" customHeight="1">
      <c r="A82" s="29" t="s">
        <v>408</v>
      </c>
      <c r="B82" s="29"/>
      <c r="C82" s="29"/>
      <c r="D82" s="29"/>
      <c r="E82" s="29"/>
      <c r="F82" s="38">
        <v>0</v>
      </c>
      <c r="G82" s="38">
        <v>0</v>
      </c>
    </row>
    <row r="83" spans="1:7" s="22" customFormat="1" ht="15.75" customHeight="1">
      <c r="A83" s="29" t="s">
        <v>409</v>
      </c>
      <c r="B83" s="29"/>
      <c r="C83" s="29"/>
      <c r="D83" s="29"/>
      <c r="E83" s="29"/>
      <c r="F83" s="38">
        <v>1046277272</v>
      </c>
      <c r="G83" s="38">
        <v>1046277272</v>
      </c>
    </row>
    <row r="84" spans="1:7" s="22" customFormat="1" ht="15.75" customHeight="1">
      <c r="A84" s="29" t="s">
        <v>410</v>
      </c>
      <c r="B84" s="29"/>
      <c r="C84" s="29"/>
      <c r="D84" s="29"/>
      <c r="E84" s="29"/>
      <c r="F84" s="38">
        <v>4207500000</v>
      </c>
      <c r="G84" s="38">
        <v>0</v>
      </c>
    </row>
    <row r="85" spans="1:9" s="22" customFormat="1" ht="15.75" customHeight="1">
      <c r="A85" s="29" t="s">
        <v>411</v>
      </c>
      <c r="B85" s="29"/>
      <c r="C85" s="29"/>
      <c r="D85" s="29"/>
      <c r="E85" s="29"/>
      <c r="F85" s="38">
        <v>0</v>
      </c>
      <c r="G85" s="38">
        <v>0</v>
      </c>
      <c r="I85" s="23"/>
    </row>
    <row r="86" spans="1:7" s="22" customFormat="1" ht="15.75" customHeight="1">
      <c r="A86" s="29" t="s">
        <v>412</v>
      </c>
      <c r="B86" s="29"/>
      <c r="C86" s="29"/>
      <c r="D86" s="29"/>
      <c r="E86" s="29"/>
      <c r="F86" s="38">
        <v>6230800580</v>
      </c>
      <c r="G86" s="38">
        <v>17682875255</v>
      </c>
    </row>
    <row r="87" spans="1:7" s="22" customFormat="1" ht="15.75" customHeight="1">
      <c r="A87" s="31" t="s">
        <v>403</v>
      </c>
      <c r="B87" s="31"/>
      <c r="C87" s="31"/>
      <c r="D87" s="31"/>
      <c r="E87" s="31"/>
      <c r="F87" s="39">
        <f>F83+F84+F85+F86</f>
        <v>11484577852</v>
      </c>
      <c r="G87" s="39">
        <f>G83+G84+G85+G86</f>
        <v>18729152527</v>
      </c>
    </row>
    <row r="88" spans="1:7" s="22" customFormat="1" ht="15.75" customHeight="1">
      <c r="A88" s="29" t="s">
        <v>11</v>
      </c>
      <c r="B88" s="29"/>
      <c r="C88" s="29"/>
      <c r="D88" s="29"/>
      <c r="E88" s="29"/>
      <c r="F88" s="38">
        <v>0</v>
      </c>
      <c r="G88" s="38">
        <v>0</v>
      </c>
    </row>
    <row r="89" spans="1:7" s="22" customFormat="1" ht="15.75" customHeight="1">
      <c r="A89" s="29" t="s">
        <v>413</v>
      </c>
      <c r="B89" s="29"/>
      <c r="C89" s="29"/>
      <c r="D89" s="29"/>
      <c r="E89" s="29"/>
      <c r="F89" s="38">
        <v>0</v>
      </c>
      <c r="G89" s="38">
        <v>0</v>
      </c>
    </row>
    <row r="90" spans="1:7" s="22" customFormat="1" ht="15.75" customHeight="1">
      <c r="A90" s="29" t="s">
        <v>414</v>
      </c>
      <c r="B90" s="29"/>
      <c r="C90" s="29"/>
      <c r="D90" s="29"/>
      <c r="E90" s="29"/>
      <c r="F90" s="38">
        <v>146247273</v>
      </c>
      <c r="G90" s="38">
        <v>3113002134</v>
      </c>
    </row>
    <row r="91" spans="1:7" s="22" customFormat="1" ht="15.75" customHeight="1">
      <c r="A91" s="29" t="s">
        <v>415</v>
      </c>
      <c r="B91" s="29"/>
      <c r="C91" s="29"/>
      <c r="D91" s="29"/>
      <c r="E91" s="29"/>
      <c r="F91" s="38">
        <v>1335581074</v>
      </c>
      <c r="G91" s="38">
        <v>1331002282</v>
      </c>
    </row>
    <row r="92" spans="1:7" s="22" customFormat="1" ht="15.75" customHeight="1">
      <c r="A92" s="29" t="s">
        <v>416</v>
      </c>
      <c r="B92" s="29"/>
      <c r="C92" s="29"/>
      <c r="D92" s="29"/>
      <c r="E92" s="29"/>
      <c r="F92" s="38">
        <v>11730604</v>
      </c>
      <c r="G92" s="38">
        <v>53221979</v>
      </c>
    </row>
    <row r="93" spans="1:7" s="22" customFormat="1" ht="15.75" customHeight="1">
      <c r="A93" s="29" t="s">
        <v>417</v>
      </c>
      <c r="B93" s="29"/>
      <c r="C93" s="29"/>
      <c r="D93" s="29"/>
      <c r="E93" s="29"/>
      <c r="F93" s="38">
        <v>0</v>
      </c>
      <c r="G93" s="38">
        <v>0</v>
      </c>
    </row>
    <row r="94" spans="1:7" s="22" customFormat="1" ht="15.75" customHeight="1">
      <c r="A94" s="29" t="s">
        <v>418</v>
      </c>
      <c r="B94" s="29"/>
      <c r="C94" s="29"/>
      <c r="D94" s="29"/>
      <c r="E94" s="29"/>
      <c r="F94" s="38">
        <v>0</v>
      </c>
      <c r="G94" s="38">
        <v>0</v>
      </c>
    </row>
    <row r="95" spans="1:7" s="22" customFormat="1" ht="15.75" customHeight="1">
      <c r="A95" s="29" t="s">
        <v>419</v>
      </c>
      <c r="B95" s="29"/>
      <c r="C95" s="29"/>
      <c r="D95" s="29"/>
      <c r="E95" s="29"/>
      <c r="F95" s="38">
        <v>9452396444</v>
      </c>
      <c r="G95" s="38">
        <v>16652530686</v>
      </c>
    </row>
    <row r="96" spans="1:7" s="22" customFormat="1" ht="15.75" customHeight="1">
      <c r="A96" s="29" t="s">
        <v>420</v>
      </c>
      <c r="B96" s="29"/>
      <c r="C96" s="29"/>
      <c r="D96" s="29"/>
      <c r="E96" s="29"/>
      <c r="F96" s="38">
        <v>0</v>
      </c>
      <c r="G96" s="38">
        <v>4886854392</v>
      </c>
    </row>
    <row r="97" spans="1:7" s="22" customFormat="1" ht="15.75" customHeight="1" hidden="1">
      <c r="A97" s="29" t="s">
        <v>421</v>
      </c>
      <c r="B97" s="29"/>
      <c r="C97" s="29"/>
      <c r="D97" s="29"/>
      <c r="E97" s="29"/>
      <c r="F97" s="38">
        <v>0</v>
      </c>
      <c r="G97" s="38">
        <v>0</v>
      </c>
    </row>
    <row r="98" spans="1:7" s="22" customFormat="1" ht="15.75" customHeight="1" hidden="1">
      <c r="A98" s="29" t="s">
        <v>422</v>
      </c>
      <c r="B98" s="29"/>
      <c r="C98" s="29"/>
      <c r="D98" s="29"/>
      <c r="E98" s="29"/>
      <c r="F98" s="38">
        <v>0</v>
      </c>
      <c r="G98" s="38">
        <v>0</v>
      </c>
    </row>
    <row r="99" spans="1:7" s="22" customFormat="1" ht="15.75" customHeight="1">
      <c r="A99" s="31" t="s">
        <v>423</v>
      </c>
      <c r="B99" s="31"/>
      <c r="C99" s="31"/>
      <c r="D99" s="31"/>
      <c r="E99" s="31"/>
      <c r="F99" s="39">
        <f>F90+F91+F92+F93+F94+F95+F96+F97+F98</f>
        <v>10945955395</v>
      </c>
      <c r="G99" s="39">
        <f>G90+G91+G92+G93+G94+G95+G96+G97+G98</f>
        <v>26036611473</v>
      </c>
    </row>
    <row r="100" spans="1:7" s="22" customFormat="1" ht="15.75" customHeight="1">
      <c r="A100" s="29" t="s">
        <v>11</v>
      </c>
      <c r="B100" s="29"/>
      <c r="C100" s="29"/>
      <c r="D100" s="29"/>
      <c r="E100" s="29"/>
      <c r="F100" s="37">
        <v>0</v>
      </c>
      <c r="G100" s="37">
        <v>0</v>
      </c>
    </row>
    <row r="101" spans="1:7" s="22" customFormat="1" ht="15.75" customHeight="1">
      <c r="A101" s="29" t="s">
        <v>424</v>
      </c>
      <c r="B101" s="29"/>
      <c r="C101" s="29"/>
      <c r="D101" s="29"/>
      <c r="E101" s="29"/>
      <c r="F101" s="40"/>
      <c r="G101" s="40"/>
    </row>
    <row r="102" spans="1:7" s="22" customFormat="1" ht="15.75" customHeight="1">
      <c r="A102" s="29" t="s">
        <v>425</v>
      </c>
      <c r="B102" s="29"/>
      <c r="C102" s="29"/>
      <c r="D102" s="29"/>
      <c r="E102" s="29"/>
      <c r="F102" s="40">
        <v>0</v>
      </c>
      <c r="G102" s="40">
        <v>0</v>
      </c>
    </row>
    <row r="103" spans="1:7" s="22" customFormat="1" ht="15.75" customHeight="1">
      <c r="A103" s="120" t="s">
        <v>426</v>
      </c>
      <c r="B103" s="120"/>
      <c r="C103" s="120"/>
      <c r="D103" s="120"/>
      <c r="E103" s="120"/>
      <c r="F103" s="120"/>
      <c r="G103" s="120"/>
    </row>
    <row r="104" spans="1:7" s="22" customFormat="1" ht="15.75" customHeight="1">
      <c r="A104" s="41" t="s">
        <v>11</v>
      </c>
      <c r="B104" s="41"/>
      <c r="C104" s="41"/>
      <c r="D104" s="41"/>
      <c r="E104" s="41"/>
      <c r="F104" s="37">
        <v>0</v>
      </c>
      <c r="G104" s="37">
        <v>0</v>
      </c>
    </row>
    <row r="105" spans="1:7" s="22" customFormat="1" ht="15.75" customHeight="1">
      <c r="A105" s="29" t="s">
        <v>427</v>
      </c>
      <c r="B105" s="41"/>
      <c r="C105" s="41"/>
      <c r="D105" s="41"/>
      <c r="E105" s="41"/>
      <c r="F105" s="37">
        <v>0</v>
      </c>
      <c r="G105" s="37">
        <v>0</v>
      </c>
    </row>
    <row r="106" spans="1:7" s="22" customFormat="1" ht="15.75" customHeight="1">
      <c r="A106" s="29" t="s">
        <v>428</v>
      </c>
      <c r="B106" s="41"/>
      <c r="C106" s="41"/>
      <c r="D106" s="41"/>
      <c r="E106" s="41"/>
      <c r="F106" s="42"/>
      <c r="G106" s="42"/>
    </row>
    <row r="107" spans="1:7" s="22" customFormat="1" ht="15.75" customHeight="1">
      <c r="A107" s="29" t="s">
        <v>429</v>
      </c>
      <c r="B107" s="41"/>
      <c r="C107" s="41"/>
      <c r="D107" s="41"/>
      <c r="E107" s="41"/>
      <c r="F107" s="42">
        <v>5539715050</v>
      </c>
      <c r="G107" s="42">
        <v>6770266306</v>
      </c>
    </row>
    <row r="108" spans="1:7" s="22" customFormat="1" ht="15.75" customHeight="1">
      <c r="A108" s="29" t="s">
        <v>430</v>
      </c>
      <c r="B108" s="41"/>
      <c r="C108" s="41"/>
      <c r="D108" s="41"/>
      <c r="E108" s="41"/>
      <c r="F108" s="42">
        <v>85696474</v>
      </c>
      <c r="G108" s="42">
        <v>0</v>
      </c>
    </row>
    <row r="109" spans="1:7" s="22" customFormat="1" ht="15.75" customHeight="1">
      <c r="A109" s="31" t="s">
        <v>403</v>
      </c>
      <c r="B109" s="43"/>
      <c r="C109" s="43"/>
      <c r="D109" s="43"/>
      <c r="E109" s="43"/>
      <c r="F109" s="44">
        <f>F106+F107+F108</f>
        <v>5625411524</v>
      </c>
      <c r="G109" s="44">
        <f>G106+G107+G108</f>
        <v>6770266306</v>
      </c>
    </row>
    <row r="110" spans="1:7" s="22" customFormat="1" ht="15.75" customHeight="1">
      <c r="A110" s="29" t="s">
        <v>11</v>
      </c>
      <c r="B110" s="41"/>
      <c r="C110" s="41"/>
      <c r="D110" s="41"/>
      <c r="E110" s="41"/>
      <c r="F110" s="37">
        <v>0</v>
      </c>
      <c r="G110" s="37">
        <v>0</v>
      </c>
    </row>
    <row r="111" spans="1:7" s="22" customFormat="1" ht="15.75" customHeight="1">
      <c r="A111" s="29" t="s">
        <v>431</v>
      </c>
      <c r="B111" s="41"/>
      <c r="C111" s="41"/>
      <c r="D111" s="41"/>
      <c r="E111" s="41"/>
      <c r="F111" s="37">
        <v>0</v>
      </c>
      <c r="G111" s="37">
        <v>0</v>
      </c>
    </row>
    <row r="112" spans="1:7" s="22" customFormat="1" ht="15.75" customHeight="1">
      <c r="A112" s="29" t="s">
        <v>11</v>
      </c>
      <c r="B112" s="41"/>
      <c r="C112" s="41"/>
      <c r="D112" s="41"/>
      <c r="E112" s="41"/>
      <c r="F112" s="37">
        <v>0</v>
      </c>
      <c r="G112" s="37">
        <v>0</v>
      </c>
    </row>
    <row r="113" spans="1:7" s="22" customFormat="1" ht="15.75" customHeight="1">
      <c r="A113" s="29" t="s">
        <v>432</v>
      </c>
      <c r="B113" s="41"/>
      <c r="C113" s="41"/>
      <c r="D113" s="41"/>
      <c r="E113" s="41"/>
      <c r="F113" s="37">
        <v>0</v>
      </c>
      <c r="G113" s="37">
        <v>0</v>
      </c>
    </row>
    <row r="114" spans="1:7" s="22" customFormat="1" ht="15.75" customHeight="1">
      <c r="A114" s="29" t="s">
        <v>433</v>
      </c>
      <c r="B114" s="41"/>
      <c r="C114" s="41"/>
      <c r="D114" s="41"/>
      <c r="E114" s="41"/>
      <c r="F114" s="37">
        <v>85500000</v>
      </c>
      <c r="G114" s="37">
        <v>85500000</v>
      </c>
    </row>
    <row r="115" spans="1:7" s="22" customFormat="1" ht="15.75" customHeight="1" hidden="1">
      <c r="A115" s="29" t="s">
        <v>434</v>
      </c>
      <c r="B115" s="41"/>
      <c r="C115" s="41"/>
      <c r="D115" s="41"/>
      <c r="E115" s="41"/>
      <c r="F115" s="37">
        <v>0</v>
      </c>
      <c r="G115" s="37">
        <v>0</v>
      </c>
    </row>
    <row r="116" spans="1:7" s="22" customFormat="1" ht="15.75" customHeight="1" hidden="1">
      <c r="A116" s="29" t="s">
        <v>435</v>
      </c>
      <c r="B116" s="41"/>
      <c r="C116" s="41"/>
      <c r="D116" s="41"/>
      <c r="E116" s="41"/>
      <c r="F116" s="37">
        <v>0</v>
      </c>
      <c r="G116" s="37">
        <v>0</v>
      </c>
    </row>
    <row r="117" spans="1:7" s="22" customFormat="1" ht="15.75" customHeight="1" hidden="1">
      <c r="A117" s="29" t="s">
        <v>436</v>
      </c>
      <c r="B117" s="41"/>
      <c r="C117" s="41"/>
      <c r="D117" s="41"/>
      <c r="E117" s="41"/>
      <c r="F117" s="37">
        <v>0</v>
      </c>
      <c r="G117" s="37">
        <v>0</v>
      </c>
    </row>
    <row r="118" spans="1:7" s="22" customFormat="1" ht="15.75" customHeight="1">
      <c r="A118" s="31" t="s">
        <v>403</v>
      </c>
      <c r="B118" s="43"/>
      <c r="C118" s="43"/>
      <c r="D118" s="43"/>
      <c r="E118" s="43"/>
      <c r="F118" s="44">
        <f>F114+F115+F116+F117</f>
        <v>85500000</v>
      </c>
      <c r="G118" s="44">
        <f>G114+G115+G116+G117</f>
        <v>85500000</v>
      </c>
    </row>
    <row r="119" spans="1:7" s="22" customFormat="1" ht="15.75" customHeight="1">
      <c r="A119" s="29" t="s">
        <v>11</v>
      </c>
      <c r="B119" s="41"/>
      <c r="C119" s="41"/>
      <c r="D119" s="41"/>
      <c r="E119" s="41"/>
      <c r="F119" s="37">
        <v>0</v>
      </c>
      <c r="G119" s="37">
        <v>0</v>
      </c>
    </row>
    <row r="120" spans="1:7" s="22" customFormat="1" ht="15.75" customHeight="1">
      <c r="A120" s="45" t="s">
        <v>437</v>
      </c>
      <c r="B120" s="41"/>
      <c r="C120" s="41"/>
      <c r="D120" s="41"/>
      <c r="E120" s="41"/>
      <c r="F120" s="37"/>
      <c r="G120" s="37"/>
    </row>
    <row r="121" s="22" customFormat="1" ht="15.75" customHeight="1" thickBot="1">
      <c r="A121" s="46"/>
    </row>
    <row r="122" spans="1:7" s="22" customFormat="1" ht="44.25" customHeight="1" thickTop="1">
      <c r="A122" s="47" t="s">
        <v>438</v>
      </c>
      <c r="B122" s="48" t="s">
        <v>439</v>
      </c>
      <c r="C122" s="48" t="s">
        <v>440</v>
      </c>
      <c r="D122" s="48" t="s">
        <v>441</v>
      </c>
      <c r="E122" s="48" t="s">
        <v>442</v>
      </c>
      <c r="F122" s="48" t="s">
        <v>443</v>
      </c>
      <c r="G122" s="49" t="s">
        <v>444</v>
      </c>
    </row>
    <row r="123" spans="1:7" s="22" customFormat="1" ht="33" customHeight="1">
      <c r="A123" s="50" t="s">
        <v>445</v>
      </c>
      <c r="B123" s="51"/>
      <c r="C123" s="51"/>
      <c r="D123" s="51"/>
      <c r="E123" s="51"/>
      <c r="F123" s="51"/>
      <c r="G123" s="52"/>
    </row>
    <row r="124" spans="1:7" s="22" customFormat="1" ht="15.75" customHeight="1">
      <c r="A124" s="53" t="s">
        <v>446</v>
      </c>
      <c r="B124" s="54">
        <v>11388833327</v>
      </c>
      <c r="C124" s="54">
        <v>1230194162</v>
      </c>
      <c r="D124" s="54">
        <v>17595803609</v>
      </c>
      <c r="E124" s="55">
        <v>2772615699</v>
      </c>
      <c r="F124" s="54">
        <v>39872214</v>
      </c>
      <c r="G124" s="56">
        <f>SUM(B124:F124)</f>
        <v>33027319011</v>
      </c>
    </row>
    <row r="125" spans="1:7" s="22" customFormat="1" ht="15.75" customHeight="1">
      <c r="A125" s="53" t="s">
        <v>447</v>
      </c>
      <c r="B125" s="54">
        <v>8637048</v>
      </c>
      <c r="C125" s="54">
        <v>142000000</v>
      </c>
      <c r="D125" s="54"/>
      <c r="E125" s="54">
        <v>188656815</v>
      </c>
      <c r="F125" s="54"/>
      <c r="G125" s="56">
        <f>SUM(B125:F125)</f>
        <v>339293863</v>
      </c>
    </row>
    <row r="126" spans="1:10" s="22" customFormat="1" ht="15.75" customHeight="1">
      <c r="A126" s="53" t="s">
        <v>448</v>
      </c>
      <c r="B126" s="54"/>
      <c r="C126" s="54"/>
      <c r="D126" s="54"/>
      <c r="E126" s="54"/>
      <c r="F126" s="54"/>
      <c r="G126" s="56">
        <f>SUM(B126:F126)</f>
        <v>0</v>
      </c>
      <c r="J126" s="57"/>
    </row>
    <row r="127" spans="1:7" s="22" customFormat="1" ht="15.75" customHeight="1">
      <c r="A127" s="53" t="s">
        <v>449</v>
      </c>
      <c r="B127" s="54"/>
      <c r="C127" s="54"/>
      <c r="D127" s="54"/>
      <c r="E127" s="54"/>
      <c r="F127" s="54"/>
      <c r="G127" s="56">
        <f>SUM(B127:F127)</f>
        <v>0</v>
      </c>
    </row>
    <row r="128" spans="1:10" s="22" customFormat="1" ht="15.75" customHeight="1">
      <c r="A128" s="53" t="s">
        <v>450</v>
      </c>
      <c r="B128" s="54">
        <f aca="true" t="shared" si="0" ref="B128:G128">B124+B125+B126+B127</f>
        <v>11397470375</v>
      </c>
      <c r="C128" s="54">
        <f t="shared" si="0"/>
        <v>1372194162</v>
      </c>
      <c r="D128" s="54">
        <f t="shared" si="0"/>
        <v>17595803609</v>
      </c>
      <c r="E128" s="54">
        <f t="shared" si="0"/>
        <v>2961272514</v>
      </c>
      <c r="F128" s="54">
        <f t="shared" si="0"/>
        <v>39872214</v>
      </c>
      <c r="G128" s="56">
        <f t="shared" si="0"/>
        <v>33366612874</v>
      </c>
      <c r="J128" s="57"/>
    </row>
    <row r="129" spans="1:7" s="22" customFormat="1" ht="31.5">
      <c r="A129" s="58" t="s">
        <v>451</v>
      </c>
      <c r="B129" s="54"/>
      <c r="C129" s="54"/>
      <c r="D129" s="54"/>
      <c r="E129" s="54"/>
      <c r="F129" s="54"/>
      <c r="G129" s="56"/>
    </row>
    <row r="130" spans="1:9" s="22" customFormat="1" ht="15.75" customHeight="1">
      <c r="A130" s="53" t="s">
        <v>446</v>
      </c>
      <c r="B130" s="54">
        <v>5503740966</v>
      </c>
      <c r="C130" s="54">
        <v>334438062</v>
      </c>
      <c r="D130" s="54">
        <v>9341031251</v>
      </c>
      <c r="E130" s="54">
        <v>1286032410</v>
      </c>
      <c r="F130" s="54">
        <v>39872214</v>
      </c>
      <c r="G130" s="56">
        <f>SUM(B130:F130)</f>
        <v>16505114903</v>
      </c>
      <c r="I130" s="22">
        <v>5503740966</v>
      </c>
    </row>
    <row r="131" spans="1:7" s="22" customFormat="1" ht="30">
      <c r="A131" s="53" t="s">
        <v>452</v>
      </c>
      <c r="B131" s="54">
        <v>488593365</v>
      </c>
      <c r="C131" s="54">
        <v>58970569</v>
      </c>
      <c r="D131" s="54">
        <v>732139356</v>
      </c>
      <c r="E131" s="54">
        <v>161226046</v>
      </c>
      <c r="F131" s="54"/>
      <c r="G131" s="56">
        <f>SUM(B131:F131)</f>
        <v>1440929336</v>
      </c>
    </row>
    <row r="132" spans="1:7" s="22" customFormat="1" ht="15.75" customHeight="1">
      <c r="A132" s="53" t="s">
        <v>450</v>
      </c>
      <c r="B132" s="54">
        <f aca="true" t="shared" si="1" ref="B132:G132">B130+B131</f>
        <v>5992334331</v>
      </c>
      <c r="C132" s="54">
        <f t="shared" si="1"/>
        <v>393408631</v>
      </c>
      <c r="D132" s="54">
        <f t="shared" si="1"/>
        <v>10073170607</v>
      </c>
      <c r="E132" s="54">
        <f t="shared" si="1"/>
        <v>1447258456</v>
      </c>
      <c r="F132" s="54">
        <f t="shared" si="1"/>
        <v>39872214</v>
      </c>
      <c r="G132" s="56">
        <f t="shared" si="1"/>
        <v>17946044239</v>
      </c>
    </row>
    <row r="133" spans="1:7" s="22" customFormat="1" ht="31.5">
      <c r="A133" s="58" t="s">
        <v>453</v>
      </c>
      <c r="B133" s="54"/>
      <c r="C133" s="54"/>
      <c r="D133" s="54"/>
      <c r="E133" s="54"/>
      <c r="F133" s="54"/>
      <c r="G133" s="56"/>
    </row>
    <row r="134" spans="1:9" s="22" customFormat="1" ht="30">
      <c r="A134" s="53" t="s">
        <v>454</v>
      </c>
      <c r="B134" s="54">
        <f>B124-B130</f>
        <v>5885092361</v>
      </c>
      <c r="C134" s="54">
        <f>C124-C130</f>
        <v>895756100</v>
      </c>
      <c r="D134" s="54">
        <f>D124-D130</f>
        <v>8254772358</v>
      </c>
      <c r="E134" s="54">
        <f>E124-E130</f>
        <v>1486583289</v>
      </c>
      <c r="F134" s="54">
        <f>F124-F130</f>
        <v>0</v>
      </c>
      <c r="G134" s="56">
        <f>SUM(B134:F134)</f>
        <v>16522204108</v>
      </c>
      <c r="I134" s="22">
        <v>17944624094</v>
      </c>
    </row>
    <row r="135" spans="1:9" s="22" customFormat="1" ht="30.75" thickBot="1">
      <c r="A135" s="59" t="s">
        <v>455</v>
      </c>
      <c r="B135" s="60">
        <f>B128-B132</f>
        <v>5405136044</v>
      </c>
      <c r="C135" s="60">
        <f>C128-C132</f>
        <v>978785531</v>
      </c>
      <c r="D135" s="60">
        <f>D128-D132</f>
        <v>7522633002</v>
      </c>
      <c r="E135" s="60">
        <f>E128-E132</f>
        <v>1514014058</v>
      </c>
      <c r="F135" s="60">
        <f>F128-F132</f>
        <v>0</v>
      </c>
      <c r="G135" s="61">
        <f>SUM(B135:F135)</f>
        <v>15420568635</v>
      </c>
      <c r="I135" s="57">
        <f>G128-G132</f>
        <v>15420568635</v>
      </c>
    </row>
    <row r="136" spans="1:7" s="22" customFormat="1" ht="15.75" customHeight="1" thickTop="1">
      <c r="A136" s="41"/>
      <c r="B136" s="41"/>
      <c r="C136" s="41"/>
      <c r="D136" s="41"/>
      <c r="E136" s="41"/>
      <c r="F136" s="37"/>
      <c r="G136" s="37"/>
    </row>
    <row r="137" spans="1:7" s="22" customFormat="1" ht="15.75" customHeight="1">
      <c r="A137" s="29" t="s">
        <v>456</v>
      </c>
      <c r="B137" s="29"/>
      <c r="C137" s="41"/>
      <c r="D137" s="41"/>
      <c r="E137" s="41"/>
      <c r="F137" s="37"/>
      <c r="G137" s="37"/>
    </row>
    <row r="138" spans="1:2" s="22" customFormat="1" ht="15.75" customHeight="1" thickBot="1">
      <c r="A138" s="62"/>
      <c r="B138" s="1"/>
    </row>
    <row r="139" spans="1:6" s="22" customFormat="1" ht="36" customHeight="1" thickTop="1">
      <c r="A139" s="110" t="s">
        <v>438</v>
      </c>
      <c r="B139" s="111"/>
      <c r="C139" s="105" t="s">
        <v>457</v>
      </c>
      <c r="D139" s="116"/>
      <c r="E139" s="105" t="s">
        <v>458</v>
      </c>
      <c r="F139" s="106"/>
    </row>
    <row r="140" spans="1:6" s="22" customFormat="1" ht="15.75">
      <c r="A140" s="112" t="s">
        <v>459</v>
      </c>
      <c r="B140" s="113"/>
      <c r="C140" s="107"/>
      <c r="D140" s="117"/>
      <c r="E140" s="107"/>
      <c r="F140" s="108"/>
    </row>
    <row r="141" spans="1:6" s="22" customFormat="1" ht="15.75" customHeight="1">
      <c r="A141" s="63" t="s">
        <v>446</v>
      </c>
      <c r="B141" s="64"/>
      <c r="C141" s="102">
        <v>1521235000</v>
      </c>
      <c r="D141" s="103"/>
      <c r="E141" s="100"/>
      <c r="F141" s="101"/>
    </row>
    <row r="142" spans="1:6" s="22" customFormat="1" ht="15.75" customHeight="1">
      <c r="A142" s="63" t="s">
        <v>460</v>
      </c>
      <c r="B142" s="64"/>
      <c r="C142" s="102"/>
      <c r="D142" s="103"/>
      <c r="E142" s="100"/>
      <c r="F142" s="101"/>
    </row>
    <row r="143" spans="1:6" s="22" customFormat="1" ht="15.75" customHeight="1">
      <c r="A143" s="63" t="s">
        <v>450</v>
      </c>
      <c r="B143" s="64"/>
      <c r="C143" s="102">
        <f>C141+C142</f>
        <v>1521235000</v>
      </c>
      <c r="D143" s="103"/>
      <c r="E143" s="100"/>
      <c r="F143" s="101"/>
    </row>
    <row r="144" spans="1:6" s="22" customFormat="1" ht="15.75">
      <c r="A144" s="114" t="s">
        <v>451</v>
      </c>
      <c r="B144" s="115"/>
      <c r="C144" s="102"/>
      <c r="D144" s="103"/>
      <c r="E144" s="100"/>
      <c r="F144" s="101"/>
    </row>
    <row r="145" spans="1:6" s="22" customFormat="1" ht="15.75" customHeight="1">
      <c r="A145" s="63" t="s">
        <v>446</v>
      </c>
      <c r="B145" s="64"/>
      <c r="C145" s="102">
        <v>147897848</v>
      </c>
      <c r="D145" s="103"/>
      <c r="E145" s="100"/>
      <c r="F145" s="101"/>
    </row>
    <row r="146" spans="1:6" s="22" customFormat="1" ht="15.75" customHeight="1">
      <c r="A146" s="63" t="s">
        <v>452</v>
      </c>
      <c r="B146" s="64"/>
      <c r="C146" s="102">
        <v>63384792</v>
      </c>
      <c r="D146" s="103"/>
      <c r="E146" s="100"/>
      <c r="F146" s="101"/>
    </row>
    <row r="147" spans="1:6" s="22" customFormat="1" ht="15.75" customHeight="1">
      <c r="A147" s="63" t="s">
        <v>450</v>
      </c>
      <c r="B147" s="64"/>
      <c r="C147" s="102">
        <f>C145+C146</f>
        <v>211282640</v>
      </c>
      <c r="D147" s="103"/>
      <c r="E147" s="100"/>
      <c r="F147" s="101"/>
    </row>
    <row r="148" spans="1:6" s="22" customFormat="1" ht="15.75">
      <c r="A148" s="114" t="s">
        <v>461</v>
      </c>
      <c r="B148" s="115"/>
      <c r="C148" s="102"/>
      <c r="D148" s="103"/>
      <c r="E148" s="100"/>
      <c r="F148" s="101"/>
    </row>
    <row r="149" spans="1:6" s="22" customFormat="1" ht="15">
      <c r="A149" s="126" t="s">
        <v>454</v>
      </c>
      <c r="B149" s="127"/>
      <c r="C149" s="102">
        <f>C141-C145</f>
        <v>1373337152</v>
      </c>
      <c r="D149" s="103"/>
      <c r="E149" s="100"/>
      <c r="F149" s="101"/>
    </row>
    <row r="150" spans="1:6" s="22" customFormat="1" ht="15.75" customHeight="1">
      <c r="A150" s="126" t="s">
        <v>455</v>
      </c>
      <c r="B150" s="127"/>
      <c r="C150" s="102">
        <f>C143-C147</f>
        <v>1309952360</v>
      </c>
      <c r="D150" s="103"/>
      <c r="E150" s="100"/>
      <c r="F150" s="101"/>
    </row>
    <row r="151" spans="1:6" s="22" customFormat="1" ht="15.75" customHeight="1" thickBot="1">
      <c r="A151" s="65"/>
      <c r="B151" s="66"/>
      <c r="C151" s="97"/>
      <c r="D151" s="104"/>
      <c r="E151" s="97"/>
      <c r="F151" s="98"/>
    </row>
    <row r="152" spans="1:7" s="22" customFormat="1" ht="15.75" customHeight="1" thickTop="1">
      <c r="A152" s="41"/>
      <c r="B152" s="41"/>
      <c r="C152" s="41"/>
      <c r="D152" s="41"/>
      <c r="E152" s="41"/>
      <c r="F152" s="37"/>
      <c r="G152" s="37"/>
    </row>
    <row r="153" spans="1:7" s="22" customFormat="1" ht="15.75" customHeight="1">
      <c r="A153" s="29" t="s">
        <v>462</v>
      </c>
      <c r="B153" s="41"/>
      <c r="C153" s="41"/>
      <c r="D153" s="41"/>
      <c r="E153" s="41"/>
      <c r="F153" s="37"/>
      <c r="G153" s="37"/>
    </row>
    <row r="154" s="22" customFormat="1" ht="15.75" customHeight="1" thickBot="1">
      <c r="A154" s="62"/>
    </row>
    <row r="155" spans="1:7" s="22" customFormat="1" ht="36" customHeight="1" thickTop="1">
      <c r="A155" s="47" t="s">
        <v>438</v>
      </c>
      <c r="B155" s="48" t="s">
        <v>463</v>
      </c>
      <c r="C155" s="48" t="s">
        <v>464</v>
      </c>
      <c r="D155" s="48" t="s">
        <v>465</v>
      </c>
      <c r="E155" s="48" t="s">
        <v>466</v>
      </c>
      <c r="F155" s="48" t="s">
        <v>467</v>
      </c>
      <c r="G155" s="49" t="s">
        <v>444</v>
      </c>
    </row>
    <row r="156" spans="1:7" s="22" customFormat="1" ht="29.25" customHeight="1">
      <c r="A156" s="50" t="s">
        <v>468</v>
      </c>
      <c r="B156" s="67"/>
      <c r="C156" s="67"/>
      <c r="D156" s="67"/>
      <c r="E156" s="67"/>
      <c r="F156" s="67"/>
      <c r="G156" s="68"/>
    </row>
    <row r="157" spans="1:7" s="22" customFormat="1" ht="15.75" customHeight="1">
      <c r="A157" s="53" t="s">
        <v>446</v>
      </c>
      <c r="B157" s="69">
        <v>4006750000</v>
      </c>
      <c r="C157" s="69"/>
      <c r="D157" s="69"/>
      <c r="E157" s="69">
        <v>210236005</v>
      </c>
      <c r="F157" s="69"/>
      <c r="G157" s="70">
        <f>SUM(B157:F157)</f>
        <v>4216986005</v>
      </c>
    </row>
    <row r="158" spans="1:7" s="22" customFormat="1" ht="15.75" customHeight="1">
      <c r="A158" s="53" t="s">
        <v>460</v>
      </c>
      <c r="B158" s="69"/>
      <c r="C158" s="69"/>
      <c r="D158" s="69"/>
      <c r="E158" s="69"/>
      <c r="F158" s="69"/>
      <c r="G158" s="70"/>
    </row>
    <row r="159" spans="1:7" s="22" customFormat="1" ht="15.75" customHeight="1">
      <c r="A159" s="53" t="s">
        <v>450</v>
      </c>
      <c r="B159" s="69">
        <f>B157+B158</f>
        <v>4006750000</v>
      </c>
      <c r="C159" s="69"/>
      <c r="D159" s="69"/>
      <c r="E159" s="69">
        <f>E157+E158</f>
        <v>210236005</v>
      </c>
      <c r="F159" s="69"/>
      <c r="G159" s="70">
        <f>G157+G158</f>
        <v>4216986005</v>
      </c>
    </row>
    <row r="160" spans="1:7" s="22" customFormat="1" ht="31.5">
      <c r="A160" s="58" t="s">
        <v>451</v>
      </c>
      <c r="B160" s="69"/>
      <c r="C160" s="69"/>
      <c r="D160" s="69"/>
      <c r="E160" s="69"/>
      <c r="F160" s="69"/>
      <c r="G160" s="70"/>
    </row>
    <row r="161" spans="1:7" s="22" customFormat="1" ht="15.75" customHeight="1">
      <c r="A161" s="53" t="s">
        <v>446</v>
      </c>
      <c r="B161" s="69"/>
      <c r="C161" s="69"/>
      <c r="D161" s="69"/>
      <c r="E161" s="69">
        <v>190888213</v>
      </c>
      <c r="F161" s="69"/>
      <c r="G161" s="70">
        <f>SUM(B161:F161)</f>
        <v>190888213</v>
      </c>
    </row>
    <row r="162" spans="1:7" s="22" customFormat="1" ht="15.75" customHeight="1">
      <c r="A162" s="53" t="s">
        <v>452</v>
      </c>
      <c r="B162" s="69"/>
      <c r="C162" s="69"/>
      <c r="D162" s="69"/>
      <c r="E162" s="69">
        <f>3524172</f>
        <v>3524172</v>
      </c>
      <c r="F162" s="69"/>
      <c r="G162" s="70">
        <f>SUM(B162:F162)</f>
        <v>3524172</v>
      </c>
    </row>
    <row r="163" spans="1:7" s="22" customFormat="1" ht="15.75" customHeight="1">
      <c r="A163" s="53" t="s">
        <v>450</v>
      </c>
      <c r="B163" s="69"/>
      <c r="C163" s="69"/>
      <c r="D163" s="69"/>
      <c r="E163" s="69">
        <f>E161+E162</f>
        <v>194412385</v>
      </c>
      <c r="F163" s="69"/>
      <c r="G163" s="70">
        <f>G161+G162</f>
        <v>194412385</v>
      </c>
    </row>
    <row r="164" spans="1:7" s="22" customFormat="1" ht="47.25">
      <c r="A164" s="58" t="s">
        <v>469</v>
      </c>
      <c r="B164" s="69"/>
      <c r="C164" s="69"/>
      <c r="D164" s="69"/>
      <c r="E164" s="69"/>
      <c r="F164" s="69"/>
      <c r="G164" s="70"/>
    </row>
    <row r="165" spans="1:7" s="22" customFormat="1" ht="27.75" customHeight="1">
      <c r="A165" s="53" t="s">
        <v>454</v>
      </c>
      <c r="B165" s="69">
        <f>B157-B161</f>
        <v>4006750000</v>
      </c>
      <c r="C165" s="69"/>
      <c r="D165" s="69"/>
      <c r="E165" s="69">
        <f>E157-E161</f>
        <v>19347792</v>
      </c>
      <c r="F165" s="69"/>
      <c r="G165" s="70">
        <f>SUM(B165:F165)</f>
        <v>4026097792</v>
      </c>
    </row>
    <row r="166" spans="1:7" s="22" customFormat="1" ht="29.25" customHeight="1">
      <c r="A166" s="53" t="s">
        <v>455</v>
      </c>
      <c r="B166" s="69">
        <f>B159-B163</f>
        <v>4006750000</v>
      </c>
      <c r="C166" s="69"/>
      <c r="D166" s="69"/>
      <c r="E166" s="69">
        <f>E159-E163</f>
        <v>15823620</v>
      </c>
      <c r="F166" s="69"/>
      <c r="G166" s="70">
        <f>SUM(B166:F166)</f>
        <v>4022573620</v>
      </c>
    </row>
    <row r="167" spans="1:7" s="22" customFormat="1" ht="15.75" customHeight="1" thickBot="1">
      <c r="A167" s="71"/>
      <c r="B167" s="72"/>
      <c r="C167" s="72"/>
      <c r="D167" s="72"/>
      <c r="E167" s="72"/>
      <c r="F167" s="72"/>
      <c r="G167" s="73"/>
    </row>
    <row r="168" spans="1:7" s="22" customFormat="1" ht="15.75" customHeight="1" thickTop="1">
      <c r="A168" s="29"/>
      <c r="B168" s="41"/>
      <c r="C168" s="41"/>
      <c r="D168" s="41"/>
      <c r="E168" s="41"/>
      <c r="F168" s="37"/>
      <c r="G168" s="37"/>
    </row>
    <row r="169" spans="1:7" s="22" customFormat="1" ht="15.75" customHeight="1">
      <c r="A169" s="29" t="s">
        <v>470</v>
      </c>
      <c r="B169" s="41"/>
      <c r="C169" s="41"/>
      <c r="D169" s="41"/>
      <c r="E169" s="41"/>
      <c r="F169" s="37">
        <v>0</v>
      </c>
      <c r="G169" s="37">
        <v>0</v>
      </c>
    </row>
    <row r="170" spans="1:7" s="22" customFormat="1" ht="15.75" customHeight="1">
      <c r="A170" s="29" t="s">
        <v>471</v>
      </c>
      <c r="B170" s="41"/>
      <c r="C170" s="41"/>
      <c r="D170" s="41"/>
      <c r="E170" s="41"/>
      <c r="F170" s="37">
        <v>17210243441</v>
      </c>
      <c r="G170" s="37">
        <v>15439360913</v>
      </c>
    </row>
    <row r="171" spans="1:7" s="22" customFormat="1" ht="15.75" customHeight="1">
      <c r="A171" s="29" t="s">
        <v>472</v>
      </c>
      <c r="B171" s="41"/>
      <c r="C171" s="41"/>
      <c r="D171" s="41"/>
      <c r="E171" s="41"/>
      <c r="F171" s="37">
        <v>0</v>
      </c>
      <c r="G171" s="37">
        <v>0</v>
      </c>
    </row>
    <row r="172" spans="1:7" s="22" customFormat="1" ht="15.75" customHeight="1">
      <c r="A172" s="29" t="s">
        <v>473</v>
      </c>
      <c r="B172" s="41"/>
      <c r="C172" s="41"/>
      <c r="D172" s="41"/>
      <c r="E172" s="41"/>
      <c r="F172" s="42">
        <f>F170-F173</f>
        <v>17137724869</v>
      </c>
      <c r="G172" s="42">
        <v>15366842341</v>
      </c>
    </row>
    <row r="173" spans="1:7" s="22" customFormat="1" ht="15.75" customHeight="1">
      <c r="A173" s="29" t="s">
        <v>474</v>
      </c>
      <c r="B173" s="41"/>
      <c r="C173" s="41"/>
      <c r="D173" s="41"/>
      <c r="E173" s="41"/>
      <c r="F173" s="42">
        <v>72518572</v>
      </c>
      <c r="G173" s="42">
        <v>72518572</v>
      </c>
    </row>
    <row r="174" spans="1:7" s="22" customFormat="1" ht="15.75" customHeight="1">
      <c r="A174" s="29"/>
      <c r="B174" s="41"/>
      <c r="C174" s="41"/>
      <c r="D174" s="41"/>
      <c r="E174" s="41"/>
      <c r="F174" s="42"/>
      <c r="G174" s="42"/>
    </row>
    <row r="175" spans="1:7" s="22" customFormat="1" ht="15.75" customHeight="1">
      <c r="A175" s="29" t="s">
        <v>11</v>
      </c>
      <c r="B175" s="41"/>
      <c r="C175" s="41"/>
      <c r="D175" s="41"/>
      <c r="E175" s="41"/>
      <c r="F175" s="37">
        <v>0</v>
      </c>
      <c r="G175" s="37">
        <v>0</v>
      </c>
    </row>
    <row r="176" spans="1:7" s="22" customFormat="1" ht="15.75" customHeight="1">
      <c r="A176" s="29" t="s">
        <v>475</v>
      </c>
      <c r="B176" s="41"/>
      <c r="C176" s="41"/>
      <c r="D176" s="41"/>
      <c r="E176" s="41"/>
      <c r="F176" s="37">
        <v>0</v>
      </c>
      <c r="G176" s="37">
        <v>0</v>
      </c>
    </row>
    <row r="177" spans="1:7" s="22" customFormat="1" ht="15.75" customHeight="1">
      <c r="A177" s="29" t="s">
        <v>476</v>
      </c>
      <c r="B177" s="41"/>
      <c r="C177" s="41"/>
      <c r="D177" s="41"/>
      <c r="E177" s="41"/>
      <c r="F177" s="37">
        <v>0</v>
      </c>
      <c r="G177" s="37">
        <v>0</v>
      </c>
    </row>
    <row r="178" spans="1:7" s="22" customFormat="1" ht="15.75" customHeight="1">
      <c r="A178" s="29" t="s">
        <v>477</v>
      </c>
      <c r="B178" s="41"/>
      <c r="C178" s="41"/>
      <c r="D178" s="41"/>
      <c r="E178" s="41"/>
      <c r="F178" s="37">
        <v>0</v>
      </c>
      <c r="G178" s="37">
        <v>0</v>
      </c>
    </row>
    <row r="179" spans="1:7" s="22" customFormat="1" ht="15.75" customHeight="1">
      <c r="A179" s="29" t="s">
        <v>478</v>
      </c>
      <c r="B179" s="41"/>
      <c r="C179" s="41"/>
      <c r="D179" s="41"/>
      <c r="E179" s="41"/>
      <c r="F179" s="37">
        <v>0</v>
      </c>
      <c r="G179" s="37">
        <v>0</v>
      </c>
    </row>
    <row r="180" spans="1:7" s="22" customFormat="1" ht="15.75" customHeight="1">
      <c r="A180" s="29" t="s">
        <v>479</v>
      </c>
      <c r="B180" s="41"/>
      <c r="C180" s="41"/>
      <c r="D180" s="41"/>
      <c r="E180" s="41"/>
      <c r="F180" s="37">
        <v>0</v>
      </c>
      <c r="G180" s="37">
        <v>0</v>
      </c>
    </row>
    <row r="181" spans="1:7" s="22" customFormat="1" ht="15.75" customHeight="1">
      <c r="A181" s="29" t="s">
        <v>480</v>
      </c>
      <c r="B181" s="41"/>
      <c r="C181" s="41"/>
      <c r="D181" s="41"/>
      <c r="E181" s="41"/>
      <c r="F181" s="38">
        <v>59460000000</v>
      </c>
      <c r="G181" s="38">
        <v>59460000000</v>
      </c>
    </row>
    <row r="182" spans="1:7" s="22" customFormat="1" ht="15.75" customHeight="1">
      <c r="A182" s="31" t="s">
        <v>403</v>
      </c>
      <c r="B182" s="43"/>
      <c r="C182" s="43"/>
      <c r="D182" s="43"/>
      <c r="E182" s="43"/>
      <c r="F182" s="39">
        <f>F177+F178+F179+F180+F181</f>
        <v>59460000000</v>
      </c>
      <c r="G182" s="39">
        <f>G177+G178+G179+G180+G181</f>
        <v>59460000000</v>
      </c>
    </row>
    <row r="183" spans="1:7" s="22" customFormat="1" ht="15.75" customHeight="1">
      <c r="A183" s="29" t="s">
        <v>11</v>
      </c>
      <c r="B183" s="41"/>
      <c r="C183" s="41"/>
      <c r="D183" s="41"/>
      <c r="E183" s="41"/>
      <c r="F183" s="37">
        <v>0</v>
      </c>
      <c r="G183" s="37">
        <v>0</v>
      </c>
    </row>
    <row r="184" spans="1:7" s="22" customFormat="1" ht="15.75" customHeight="1">
      <c r="A184" s="29" t="s">
        <v>481</v>
      </c>
      <c r="B184" s="41"/>
      <c r="C184" s="41"/>
      <c r="D184" s="41"/>
      <c r="E184" s="41"/>
      <c r="F184" s="37">
        <v>0</v>
      </c>
      <c r="G184" s="37">
        <v>0</v>
      </c>
    </row>
    <row r="185" spans="1:7" s="22" customFormat="1" ht="15.75" customHeight="1">
      <c r="A185" s="29" t="s">
        <v>482</v>
      </c>
      <c r="B185" s="41"/>
      <c r="C185" s="41"/>
      <c r="D185" s="41"/>
      <c r="E185" s="41"/>
      <c r="F185" s="38">
        <v>114178874429</v>
      </c>
      <c r="G185" s="38">
        <v>111248587837</v>
      </c>
    </row>
    <row r="186" spans="1:7" s="22" customFormat="1" ht="15.75" customHeight="1">
      <c r="A186" s="29" t="s">
        <v>483</v>
      </c>
      <c r="B186" s="41"/>
      <c r="C186" s="41"/>
      <c r="D186" s="41"/>
      <c r="E186" s="41"/>
      <c r="F186" s="37">
        <v>0</v>
      </c>
      <c r="G186" s="37">
        <v>0</v>
      </c>
    </row>
    <row r="187" spans="1:7" s="22" customFormat="1" ht="15.75" customHeight="1">
      <c r="A187" s="29" t="s">
        <v>484</v>
      </c>
      <c r="B187" s="41"/>
      <c r="C187" s="41"/>
      <c r="D187" s="41"/>
      <c r="E187" s="41"/>
      <c r="F187" s="37">
        <v>0</v>
      </c>
      <c r="G187" s="37">
        <v>0</v>
      </c>
    </row>
    <row r="188" spans="1:7" s="22" customFormat="1" ht="15.75" customHeight="1">
      <c r="A188" s="29" t="s">
        <v>485</v>
      </c>
      <c r="B188" s="41"/>
      <c r="C188" s="41"/>
      <c r="D188" s="41"/>
      <c r="E188" s="41"/>
      <c r="F188" s="37">
        <v>0</v>
      </c>
      <c r="G188" s="37">
        <v>0</v>
      </c>
    </row>
    <row r="189" spans="1:7" s="22" customFormat="1" ht="15.75" customHeight="1">
      <c r="A189" s="31" t="s">
        <v>403</v>
      </c>
      <c r="B189" s="43"/>
      <c r="C189" s="43"/>
      <c r="D189" s="43"/>
      <c r="E189" s="43"/>
      <c r="F189" s="39">
        <f>SUM(F185:F188)</f>
        <v>114178874429</v>
      </c>
      <c r="G189" s="39">
        <f>SUM(G185:G188)</f>
        <v>111248587837</v>
      </c>
    </row>
    <row r="190" spans="1:7" s="22" customFormat="1" ht="15.75" customHeight="1">
      <c r="A190" s="29" t="s">
        <v>11</v>
      </c>
      <c r="B190" s="41"/>
      <c r="C190" s="41"/>
      <c r="D190" s="41"/>
      <c r="E190" s="41"/>
      <c r="F190" s="37">
        <v>0</v>
      </c>
      <c r="G190" s="37">
        <v>0</v>
      </c>
    </row>
    <row r="191" spans="1:7" s="22" customFormat="1" ht="15.75" customHeight="1">
      <c r="A191" s="29" t="s">
        <v>486</v>
      </c>
      <c r="B191" s="41"/>
      <c r="C191" s="41"/>
      <c r="D191" s="41"/>
      <c r="E191" s="41"/>
      <c r="F191" s="37">
        <v>0</v>
      </c>
      <c r="G191" s="37">
        <v>0</v>
      </c>
    </row>
    <row r="192" spans="1:7" s="22" customFormat="1" ht="15.75" customHeight="1">
      <c r="A192" s="29" t="s">
        <v>487</v>
      </c>
      <c r="B192" s="41"/>
      <c r="C192" s="41"/>
      <c r="D192" s="41"/>
      <c r="E192" s="41"/>
      <c r="F192" s="37">
        <v>0</v>
      </c>
      <c r="G192" s="37">
        <v>0</v>
      </c>
    </row>
    <row r="193" spans="1:7" s="22" customFormat="1" ht="15.75" customHeight="1">
      <c r="A193" s="29" t="s">
        <v>488</v>
      </c>
      <c r="B193" s="41"/>
      <c r="C193" s="41"/>
      <c r="D193" s="41"/>
      <c r="E193" s="41"/>
      <c r="F193" s="37">
        <v>218861715</v>
      </c>
      <c r="G193" s="37">
        <v>287256000</v>
      </c>
    </row>
    <row r="194" spans="1:7" s="22" customFormat="1" ht="15.75" customHeight="1">
      <c r="A194" s="31" t="s">
        <v>403</v>
      </c>
      <c r="B194" s="43"/>
      <c r="C194" s="43"/>
      <c r="D194" s="43"/>
      <c r="E194" s="43"/>
      <c r="F194" s="44">
        <f>F192+F193</f>
        <v>218861715</v>
      </c>
      <c r="G194" s="44">
        <f>G192+G193</f>
        <v>287256000</v>
      </c>
    </row>
    <row r="195" spans="1:7" s="22" customFormat="1" ht="15.75" customHeight="1">
      <c r="A195" s="29" t="s">
        <v>11</v>
      </c>
      <c r="B195" s="41"/>
      <c r="C195" s="41"/>
      <c r="D195" s="41"/>
      <c r="E195" s="41"/>
      <c r="F195" s="37">
        <v>0</v>
      </c>
      <c r="G195" s="37">
        <v>0</v>
      </c>
    </row>
    <row r="196" spans="1:7" s="22" customFormat="1" ht="15.75" customHeight="1">
      <c r="A196" s="29" t="s">
        <v>489</v>
      </c>
      <c r="B196" s="41"/>
      <c r="C196" s="41"/>
      <c r="D196" s="41"/>
      <c r="E196" s="41"/>
      <c r="F196" s="37">
        <v>0</v>
      </c>
      <c r="G196" s="37">
        <v>0</v>
      </c>
    </row>
    <row r="197" spans="1:7" s="22" customFormat="1" ht="15.75" customHeight="1">
      <c r="A197" s="29" t="s">
        <v>490</v>
      </c>
      <c r="B197" s="41"/>
      <c r="C197" s="41"/>
      <c r="D197" s="41"/>
      <c r="E197" s="41"/>
      <c r="F197" s="37"/>
      <c r="G197" s="37"/>
    </row>
    <row r="198" spans="1:7" s="22" customFormat="1" ht="15.75" customHeight="1">
      <c r="A198" s="29" t="s">
        <v>491</v>
      </c>
      <c r="B198" s="41"/>
      <c r="C198" s="41"/>
      <c r="D198" s="41"/>
      <c r="E198" s="41"/>
      <c r="F198" s="37">
        <v>0</v>
      </c>
      <c r="G198" s="37">
        <v>0</v>
      </c>
    </row>
    <row r="199" spans="1:7" s="22" customFormat="1" ht="15.75" customHeight="1">
      <c r="A199" s="29" t="s">
        <v>492</v>
      </c>
      <c r="B199" s="41"/>
      <c r="C199" s="41"/>
      <c r="D199" s="41"/>
      <c r="E199" s="41"/>
      <c r="F199" s="37">
        <v>0</v>
      </c>
      <c r="G199" s="37">
        <v>0</v>
      </c>
    </row>
    <row r="200" spans="1:7" s="22" customFormat="1" ht="15.75" customHeight="1">
      <c r="A200" s="29" t="s">
        <v>493</v>
      </c>
      <c r="B200" s="41"/>
      <c r="C200" s="41"/>
      <c r="D200" s="41"/>
      <c r="E200" s="41"/>
      <c r="F200" s="37">
        <v>1023679802</v>
      </c>
      <c r="G200" s="37">
        <v>1946500807</v>
      </c>
    </row>
    <row r="201" spans="1:7" s="22" customFormat="1" ht="15.75" customHeight="1">
      <c r="A201" s="29" t="s">
        <v>494</v>
      </c>
      <c r="B201" s="41"/>
      <c r="C201" s="41"/>
      <c r="D201" s="41"/>
      <c r="E201" s="41"/>
      <c r="F201" s="37">
        <v>216229364</v>
      </c>
      <c r="G201" s="37">
        <v>251161917</v>
      </c>
    </row>
    <row r="202" spans="1:7" s="22" customFormat="1" ht="15.75" customHeight="1">
      <c r="A202" s="29" t="s">
        <v>495</v>
      </c>
      <c r="B202" s="41"/>
      <c r="C202" s="41"/>
      <c r="D202" s="41"/>
      <c r="E202" s="41"/>
      <c r="F202" s="37">
        <v>0</v>
      </c>
      <c r="G202" s="37">
        <v>0</v>
      </c>
    </row>
    <row r="203" spans="1:7" s="22" customFormat="1" ht="15.75" customHeight="1">
      <c r="A203" s="29" t="s">
        <v>496</v>
      </c>
      <c r="B203" s="41"/>
      <c r="C203" s="41"/>
      <c r="D203" s="41"/>
      <c r="E203" s="41"/>
      <c r="F203" s="37">
        <v>0</v>
      </c>
      <c r="G203" s="37">
        <v>0</v>
      </c>
    </row>
    <row r="204" spans="1:7" s="22" customFormat="1" ht="15.75" customHeight="1">
      <c r="A204" s="29" t="s">
        <v>497</v>
      </c>
      <c r="B204" s="41"/>
      <c r="C204" s="41"/>
      <c r="D204" s="41"/>
      <c r="E204" s="41"/>
      <c r="F204" s="37">
        <v>0</v>
      </c>
      <c r="G204" s="37">
        <v>0</v>
      </c>
    </row>
    <row r="205" spans="1:7" s="22" customFormat="1" ht="15.75" customHeight="1">
      <c r="A205" s="29" t="s">
        <v>498</v>
      </c>
      <c r="B205" s="41"/>
      <c r="C205" s="41"/>
      <c r="D205" s="41"/>
      <c r="E205" s="41"/>
      <c r="F205" s="37">
        <v>0</v>
      </c>
      <c r="G205" s="37">
        <v>0</v>
      </c>
    </row>
    <row r="206" spans="1:7" s="22" customFormat="1" ht="15.75" customHeight="1">
      <c r="A206" s="31" t="s">
        <v>403</v>
      </c>
      <c r="B206" s="43"/>
      <c r="C206" s="43"/>
      <c r="D206" s="43"/>
      <c r="E206" s="43"/>
      <c r="F206" s="44">
        <f>F197+F198+F199+F200+F201+F202+F203+F204+F205</f>
        <v>1239909166</v>
      </c>
      <c r="G206" s="44">
        <f>G197+G198+G199+G200+G201+G202+G203+G204+G205</f>
        <v>2197662724</v>
      </c>
    </row>
    <row r="207" spans="1:7" s="22" customFormat="1" ht="15.75" customHeight="1">
      <c r="A207" s="29" t="s">
        <v>11</v>
      </c>
      <c r="B207" s="41"/>
      <c r="C207" s="41"/>
      <c r="D207" s="41"/>
      <c r="E207" s="41"/>
      <c r="F207" s="37">
        <v>0</v>
      </c>
      <c r="G207" s="37">
        <v>0</v>
      </c>
    </row>
    <row r="208" spans="1:7" s="22" customFormat="1" ht="15.75" customHeight="1">
      <c r="A208" s="29" t="s">
        <v>499</v>
      </c>
      <c r="B208" s="41"/>
      <c r="C208" s="41"/>
      <c r="D208" s="41"/>
      <c r="E208" s="41"/>
      <c r="F208" s="37">
        <v>0</v>
      </c>
      <c r="G208" s="37">
        <v>0</v>
      </c>
    </row>
    <row r="209" spans="1:7" s="22" customFormat="1" ht="15.75" customHeight="1" hidden="1">
      <c r="A209" s="29" t="s">
        <v>500</v>
      </c>
      <c r="B209" s="41"/>
      <c r="C209" s="41"/>
      <c r="D209" s="41"/>
      <c r="E209" s="41"/>
      <c r="F209" s="37">
        <v>0</v>
      </c>
      <c r="G209" s="37">
        <v>0</v>
      </c>
    </row>
    <row r="210" spans="1:7" s="22" customFormat="1" ht="15.75" customHeight="1" hidden="1">
      <c r="A210" s="29" t="s">
        <v>501</v>
      </c>
      <c r="B210" s="41"/>
      <c r="C210" s="41"/>
      <c r="D210" s="41"/>
      <c r="E210" s="41"/>
      <c r="F210" s="37">
        <v>0</v>
      </c>
      <c r="G210" s="37">
        <v>0</v>
      </c>
    </row>
    <row r="211" spans="1:7" s="22" customFormat="1" ht="15.75" customHeight="1" hidden="1">
      <c r="A211" s="29" t="s">
        <v>502</v>
      </c>
      <c r="B211" s="41"/>
      <c r="C211" s="41"/>
      <c r="D211" s="41"/>
      <c r="E211" s="41"/>
      <c r="F211" s="37">
        <v>0</v>
      </c>
      <c r="G211" s="37">
        <v>0</v>
      </c>
    </row>
    <row r="212" spans="1:7" s="22" customFormat="1" ht="15.75" customHeight="1" hidden="1">
      <c r="A212" s="31" t="s">
        <v>403</v>
      </c>
      <c r="B212" s="43"/>
      <c r="C212" s="43"/>
      <c r="D212" s="43"/>
      <c r="E212" s="43"/>
      <c r="F212" s="44">
        <f>SUM(F209:F211)</f>
        <v>0</v>
      </c>
      <c r="G212" s="44">
        <f>SUM(G209:G211)</f>
        <v>0</v>
      </c>
    </row>
    <row r="213" spans="1:7" s="22" customFormat="1" ht="15.75" customHeight="1">
      <c r="A213" s="29" t="s">
        <v>11</v>
      </c>
      <c r="B213" s="41"/>
      <c r="C213" s="41"/>
      <c r="D213" s="41"/>
      <c r="E213" s="41"/>
      <c r="F213" s="37">
        <v>0</v>
      </c>
      <c r="G213" s="37">
        <v>0</v>
      </c>
    </row>
    <row r="214" spans="1:7" s="22" customFormat="1" ht="15.75" customHeight="1">
      <c r="A214" s="29" t="s">
        <v>503</v>
      </c>
      <c r="B214" s="41"/>
      <c r="C214" s="41"/>
      <c r="D214" s="41"/>
      <c r="E214" s="41"/>
      <c r="F214" s="37">
        <v>0</v>
      </c>
      <c r="G214" s="37">
        <v>0</v>
      </c>
    </row>
    <row r="215" spans="1:7" s="22" customFormat="1" ht="15.75" customHeight="1">
      <c r="A215" s="29" t="s">
        <v>504</v>
      </c>
      <c r="B215" s="41"/>
      <c r="C215" s="41"/>
      <c r="D215" s="41"/>
      <c r="E215" s="41"/>
      <c r="F215" s="37">
        <v>13788105</v>
      </c>
      <c r="G215" s="37">
        <v>0</v>
      </c>
    </row>
    <row r="216" spans="1:7" s="22" customFormat="1" ht="15.75" customHeight="1">
      <c r="A216" s="29" t="s">
        <v>505</v>
      </c>
      <c r="B216" s="41"/>
      <c r="C216" s="41"/>
      <c r="D216" s="41"/>
      <c r="E216" s="41"/>
      <c r="F216" s="37">
        <v>313950600</v>
      </c>
      <c r="G216" s="37">
        <v>238924569</v>
      </c>
    </row>
    <row r="217" spans="1:7" s="22" customFormat="1" ht="15.75" customHeight="1">
      <c r="A217" s="29" t="s">
        <v>506</v>
      </c>
      <c r="B217" s="41"/>
      <c r="C217" s="41"/>
      <c r="D217" s="41"/>
      <c r="E217" s="41"/>
      <c r="F217" s="37">
        <v>10380851</v>
      </c>
      <c r="G217" s="37">
        <v>10516605</v>
      </c>
    </row>
    <row r="218" spans="1:7" s="22" customFormat="1" ht="15.75" customHeight="1">
      <c r="A218" s="29" t="s">
        <v>507</v>
      </c>
      <c r="B218" s="41"/>
      <c r="C218" s="41"/>
      <c r="D218" s="41"/>
      <c r="E218" s="41"/>
      <c r="F218" s="37">
        <v>19679831</v>
      </c>
      <c r="G218" s="37">
        <v>19481705</v>
      </c>
    </row>
    <row r="219" spans="1:7" s="22" customFormat="1" ht="15.75" customHeight="1">
      <c r="A219" s="29" t="s">
        <v>508</v>
      </c>
      <c r="B219" s="41"/>
      <c r="C219" s="41"/>
      <c r="D219" s="41"/>
      <c r="E219" s="41"/>
      <c r="F219" s="37">
        <v>335695060</v>
      </c>
      <c r="G219" s="37">
        <v>11018755060</v>
      </c>
    </row>
    <row r="220" spans="1:7" s="22" customFormat="1" ht="15.75" customHeight="1">
      <c r="A220" s="29" t="s">
        <v>509</v>
      </c>
      <c r="B220" s="41"/>
      <c r="C220" s="41"/>
      <c r="D220" s="41"/>
      <c r="E220" s="41"/>
      <c r="F220" s="37">
        <v>100000000</v>
      </c>
      <c r="G220" s="37">
        <v>100000000</v>
      </c>
    </row>
    <row r="221" spans="1:7" s="22" customFormat="1" ht="15.75" customHeight="1">
      <c r="A221" s="29" t="s">
        <v>510</v>
      </c>
      <c r="B221" s="41"/>
      <c r="C221" s="41"/>
      <c r="D221" s="41"/>
      <c r="E221" s="41"/>
      <c r="F221" s="37">
        <v>890469883</v>
      </c>
      <c r="G221" s="37">
        <v>740716034</v>
      </c>
    </row>
    <row r="222" spans="1:7" s="22" customFormat="1" ht="15.75" customHeight="1">
      <c r="A222" s="29" t="s">
        <v>511</v>
      </c>
      <c r="B222" s="41"/>
      <c r="C222" s="41"/>
      <c r="D222" s="41"/>
      <c r="E222" s="41"/>
      <c r="F222" s="37">
        <v>1301443448</v>
      </c>
      <c r="G222" s="37">
        <v>739378254</v>
      </c>
    </row>
    <row r="223" spans="1:7" s="22" customFormat="1" ht="15.75" customHeight="1">
      <c r="A223" s="31" t="s">
        <v>403</v>
      </c>
      <c r="B223" s="43"/>
      <c r="C223" s="43"/>
      <c r="D223" s="43"/>
      <c r="E223" s="43"/>
      <c r="F223" s="39">
        <f>F215+F216+F217+F218+F219+F220+F221+F222</f>
        <v>2985407778</v>
      </c>
      <c r="G223" s="39">
        <f>G215+G216+G217+G218+G219+G220+G221+G222</f>
        <v>12867772227</v>
      </c>
    </row>
    <row r="224" spans="1:7" s="22" customFormat="1" ht="15.75" customHeight="1">
      <c r="A224" s="29" t="s">
        <v>11</v>
      </c>
      <c r="B224" s="41"/>
      <c r="C224" s="41"/>
      <c r="D224" s="41"/>
      <c r="E224" s="41"/>
      <c r="F224" s="37">
        <v>0</v>
      </c>
      <c r="G224" s="37">
        <v>0</v>
      </c>
    </row>
    <row r="225" spans="1:7" s="22" customFormat="1" ht="15.75" customHeight="1">
      <c r="A225" s="29" t="s">
        <v>512</v>
      </c>
      <c r="B225" s="41"/>
      <c r="C225" s="41"/>
      <c r="D225" s="41"/>
      <c r="E225" s="41"/>
      <c r="F225" s="37">
        <v>0</v>
      </c>
      <c r="G225" s="37">
        <v>0</v>
      </c>
    </row>
    <row r="226" spans="1:7" s="22" customFormat="1" ht="15.75" customHeight="1">
      <c r="A226" s="29" t="s">
        <v>513</v>
      </c>
      <c r="B226" s="41"/>
      <c r="C226" s="41"/>
      <c r="D226" s="41"/>
      <c r="E226" s="41"/>
      <c r="F226" s="37">
        <v>0</v>
      </c>
      <c r="G226" s="37">
        <v>0</v>
      </c>
    </row>
    <row r="227" spans="1:7" s="22" customFormat="1" ht="15.75" customHeight="1">
      <c r="A227" s="29" t="s">
        <v>514</v>
      </c>
      <c r="B227" s="41"/>
      <c r="C227" s="41"/>
      <c r="D227" s="41"/>
      <c r="E227" s="41"/>
      <c r="F227" s="38">
        <v>150000000000</v>
      </c>
      <c r="G227" s="38">
        <v>150000000000</v>
      </c>
    </row>
    <row r="228" spans="1:7" s="22" customFormat="1" ht="15.75" customHeight="1">
      <c r="A228" s="31" t="s">
        <v>403</v>
      </c>
      <c r="B228" s="43"/>
      <c r="C228" s="43"/>
      <c r="D228" s="43"/>
      <c r="E228" s="43"/>
      <c r="F228" s="39">
        <f>SUM(F226:F227)</f>
        <v>150000000000</v>
      </c>
      <c r="G228" s="39">
        <f>SUM(G226:G227)</f>
        <v>150000000000</v>
      </c>
    </row>
    <row r="229" spans="1:7" s="22" customFormat="1" ht="15.75" customHeight="1">
      <c r="A229" s="29" t="s">
        <v>11</v>
      </c>
      <c r="B229" s="41"/>
      <c r="C229" s="41"/>
      <c r="D229" s="41"/>
      <c r="E229" s="41"/>
      <c r="F229" s="37">
        <v>0</v>
      </c>
      <c r="G229" s="37">
        <v>0</v>
      </c>
    </row>
    <row r="230" spans="1:7" s="22" customFormat="1" ht="15.75" customHeight="1">
      <c r="A230" s="29" t="s">
        <v>515</v>
      </c>
      <c r="B230" s="41"/>
      <c r="C230" s="41"/>
      <c r="D230" s="41"/>
      <c r="E230" s="41"/>
      <c r="F230" s="37">
        <v>0</v>
      </c>
      <c r="G230" s="37">
        <v>0</v>
      </c>
    </row>
    <row r="231" spans="1:7" s="22" customFormat="1" ht="15.75" customHeight="1">
      <c r="A231" s="29" t="s">
        <v>516</v>
      </c>
      <c r="B231" s="41"/>
      <c r="C231" s="41"/>
      <c r="D231" s="41"/>
      <c r="E231" s="41"/>
      <c r="F231" s="37">
        <v>0</v>
      </c>
      <c r="G231" s="37">
        <v>0</v>
      </c>
    </row>
    <row r="232" spans="1:7" s="22" customFormat="1" ht="15.75" customHeight="1" hidden="1">
      <c r="A232" s="29" t="s">
        <v>517</v>
      </c>
      <c r="B232" s="41"/>
      <c r="C232" s="41"/>
      <c r="D232" s="41"/>
      <c r="E232" s="41"/>
      <c r="F232" s="37">
        <v>0</v>
      </c>
      <c r="G232" s="37">
        <v>0</v>
      </c>
    </row>
    <row r="233" spans="1:7" s="22" customFormat="1" ht="15.75" customHeight="1" hidden="1">
      <c r="A233" s="29" t="s">
        <v>518</v>
      </c>
      <c r="B233" s="41"/>
      <c r="C233" s="41"/>
      <c r="D233" s="41"/>
      <c r="E233" s="41"/>
      <c r="F233" s="37">
        <v>0</v>
      </c>
      <c r="G233" s="37">
        <v>0</v>
      </c>
    </row>
    <row r="234" spans="1:7" s="22" customFormat="1" ht="15.75" customHeight="1" hidden="1">
      <c r="A234" s="29" t="s">
        <v>519</v>
      </c>
      <c r="B234" s="41"/>
      <c r="C234" s="41"/>
      <c r="D234" s="41"/>
      <c r="E234" s="41"/>
      <c r="F234" s="37">
        <v>0</v>
      </c>
      <c r="G234" s="37">
        <v>0</v>
      </c>
    </row>
    <row r="235" spans="1:7" s="22" customFormat="1" ht="15.75" customHeight="1">
      <c r="A235" s="29" t="s">
        <v>520</v>
      </c>
      <c r="B235" s="41"/>
      <c r="C235" s="41"/>
      <c r="D235" s="41"/>
      <c r="E235" s="41"/>
      <c r="F235" s="37">
        <v>0</v>
      </c>
      <c r="G235" s="37">
        <v>0</v>
      </c>
    </row>
    <row r="236" spans="1:7" s="22" customFormat="1" ht="15.75" customHeight="1">
      <c r="A236" s="29" t="s">
        <v>521</v>
      </c>
      <c r="B236" s="41"/>
      <c r="C236" s="41"/>
      <c r="D236" s="41"/>
      <c r="E236" s="41"/>
      <c r="F236" s="37">
        <v>981474750</v>
      </c>
      <c r="G236" s="37">
        <v>981474750</v>
      </c>
    </row>
    <row r="237" spans="1:7" s="22" customFormat="1" ht="15.75" customHeight="1">
      <c r="A237" s="29" t="s">
        <v>522</v>
      </c>
      <c r="B237" s="41"/>
      <c r="C237" s="41"/>
      <c r="D237" s="41"/>
      <c r="E237" s="41"/>
      <c r="F237" s="37">
        <v>0</v>
      </c>
      <c r="G237" s="37">
        <v>0</v>
      </c>
    </row>
    <row r="238" spans="1:7" s="22" customFormat="1" ht="15.75" customHeight="1">
      <c r="A238" s="31" t="s">
        <v>403</v>
      </c>
      <c r="B238" s="43"/>
      <c r="C238" s="43"/>
      <c r="D238" s="43"/>
      <c r="E238" s="43"/>
      <c r="F238" s="44">
        <f>F232+F233+F234+F236+F237</f>
        <v>981474750</v>
      </c>
      <c r="G238" s="44">
        <f>G232+G233+G234+G236+G237</f>
        <v>981474750</v>
      </c>
    </row>
    <row r="239" spans="1:7" s="22" customFormat="1" ht="15.75" customHeight="1">
      <c r="A239" s="29" t="s">
        <v>11</v>
      </c>
      <c r="B239" s="41"/>
      <c r="C239" s="41"/>
      <c r="D239" s="41"/>
      <c r="E239" s="41"/>
      <c r="F239" s="37">
        <v>0</v>
      </c>
      <c r="G239" s="37">
        <v>0</v>
      </c>
    </row>
    <row r="240" spans="1:7" s="22" customFormat="1" ht="15.75" customHeight="1">
      <c r="A240" s="29" t="s">
        <v>523</v>
      </c>
      <c r="B240" s="41"/>
      <c r="C240" s="41"/>
      <c r="D240" s="41"/>
      <c r="E240" s="41"/>
      <c r="F240" s="37">
        <v>0</v>
      </c>
      <c r="G240" s="37">
        <v>0</v>
      </c>
    </row>
    <row r="241" spans="1:7" s="22" customFormat="1" ht="15.75" customHeight="1" hidden="1">
      <c r="A241" s="29" t="s">
        <v>524</v>
      </c>
      <c r="B241" s="41"/>
      <c r="C241" s="41"/>
      <c r="D241" s="41"/>
      <c r="E241" s="41"/>
      <c r="F241" s="37">
        <f>F242+F243+F244+F245</f>
        <v>0</v>
      </c>
      <c r="G241" s="37">
        <f>G242+G243+G244+G245</f>
        <v>0</v>
      </c>
    </row>
    <row r="242" spans="1:7" s="22" customFormat="1" ht="15.75" customHeight="1" hidden="1">
      <c r="A242" s="29" t="s">
        <v>525</v>
      </c>
      <c r="B242" s="41"/>
      <c r="C242" s="41"/>
      <c r="D242" s="41"/>
      <c r="E242" s="41"/>
      <c r="F242" s="37">
        <v>0</v>
      </c>
      <c r="G242" s="37">
        <v>0</v>
      </c>
    </row>
    <row r="243" spans="1:7" s="22" customFormat="1" ht="15.75" customHeight="1" hidden="1">
      <c r="A243" s="29" t="s">
        <v>526</v>
      </c>
      <c r="B243" s="41"/>
      <c r="C243" s="41"/>
      <c r="D243" s="41"/>
      <c r="E243" s="41"/>
      <c r="F243" s="37">
        <v>0</v>
      </c>
      <c r="G243" s="37">
        <v>0</v>
      </c>
    </row>
    <row r="244" spans="1:7" s="22" customFormat="1" ht="15.75" customHeight="1" hidden="1">
      <c r="A244" s="29" t="s">
        <v>527</v>
      </c>
      <c r="B244" s="41"/>
      <c r="C244" s="41"/>
      <c r="D244" s="41"/>
      <c r="E244" s="41"/>
      <c r="F244" s="37">
        <v>0</v>
      </c>
      <c r="G244" s="37">
        <v>0</v>
      </c>
    </row>
    <row r="245" spans="1:7" s="22" customFormat="1" ht="15.75" customHeight="1" hidden="1">
      <c r="A245" s="29" t="s">
        <v>528</v>
      </c>
      <c r="B245" s="41"/>
      <c r="C245" s="41"/>
      <c r="D245" s="41"/>
      <c r="E245" s="41"/>
      <c r="F245" s="37">
        <v>0</v>
      </c>
      <c r="G245" s="37">
        <v>0</v>
      </c>
    </row>
    <row r="246" spans="1:7" s="22" customFormat="1" ht="15.75" customHeight="1" hidden="1">
      <c r="A246" s="31"/>
      <c r="B246" s="43"/>
      <c r="C246" s="43"/>
      <c r="D246" s="43"/>
      <c r="E246" s="43"/>
      <c r="F246" s="44">
        <v>0</v>
      </c>
      <c r="G246" s="44">
        <v>0</v>
      </c>
    </row>
    <row r="247" spans="1:7" s="22" customFormat="1" ht="15.75" customHeight="1" hidden="1">
      <c r="A247" s="29" t="s">
        <v>529</v>
      </c>
      <c r="B247" s="41"/>
      <c r="C247" s="41"/>
      <c r="D247" s="41"/>
      <c r="E247" s="41"/>
      <c r="F247" s="37">
        <f>F248+F249+F250</f>
        <v>0</v>
      </c>
      <c r="G247" s="37">
        <f>G248+G249+G250</f>
        <v>0</v>
      </c>
    </row>
    <row r="248" spans="1:7" s="22" customFormat="1" ht="15.75" customHeight="1" hidden="1">
      <c r="A248" s="29" t="s">
        <v>530</v>
      </c>
      <c r="B248" s="41"/>
      <c r="C248" s="41"/>
      <c r="D248" s="41"/>
      <c r="E248" s="41"/>
      <c r="F248" s="37">
        <v>0</v>
      </c>
      <c r="G248" s="37">
        <v>0</v>
      </c>
    </row>
    <row r="249" spans="1:7" s="22" customFormat="1" ht="15.75" customHeight="1" hidden="1">
      <c r="A249" s="29" t="s">
        <v>531</v>
      </c>
      <c r="B249" s="41"/>
      <c r="C249" s="41"/>
      <c r="D249" s="41"/>
      <c r="E249" s="41"/>
      <c r="F249" s="37">
        <v>0</v>
      </c>
      <c r="G249" s="37">
        <v>0</v>
      </c>
    </row>
    <row r="250" spans="1:7" s="22" customFormat="1" ht="15.75" customHeight="1" hidden="1">
      <c r="A250" s="29" t="s">
        <v>532</v>
      </c>
      <c r="B250" s="41"/>
      <c r="C250" s="41"/>
      <c r="D250" s="41"/>
      <c r="E250" s="41"/>
      <c r="F250" s="37">
        <v>0</v>
      </c>
      <c r="G250" s="37">
        <v>0</v>
      </c>
    </row>
    <row r="251" spans="1:7" s="22" customFormat="1" ht="15.75" customHeight="1">
      <c r="A251" s="29"/>
      <c r="B251" s="41"/>
      <c r="C251" s="41"/>
      <c r="D251" s="41"/>
      <c r="E251" s="41"/>
      <c r="F251" s="37"/>
      <c r="G251" s="37"/>
    </row>
    <row r="252" spans="1:7" s="22" customFormat="1" ht="15.75" customHeight="1">
      <c r="A252" s="74" t="s">
        <v>533</v>
      </c>
      <c r="B252" s="41"/>
      <c r="C252" s="41"/>
      <c r="D252" s="41"/>
      <c r="E252" s="41"/>
      <c r="F252" s="37"/>
      <c r="G252" s="37"/>
    </row>
    <row r="253" spans="1:256" s="22" customFormat="1" ht="15.75" customHeight="1">
      <c r="A253" s="29" t="s">
        <v>534</v>
      </c>
      <c r="B253" s="41"/>
      <c r="C253" s="41"/>
      <c r="D253" s="41"/>
      <c r="E253" s="41"/>
      <c r="F253" s="41"/>
      <c r="G253" s="41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  <c r="AJ253" s="75"/>
      <c r="AK253" s="75"/>
      <c r="AL253" s="75"/>
      <c r="AM253" s="75"/>
      <c r="AN253" s="75"/>
      <c r="AO253" s="75"/>
      <c r="AP253" s="75"/>
      <c r="AQ253" s="75"/>
      <c r="AR253" s="75"/>
      <c r="AS253" s="75"/>
      <c r="AT253" s="75"/>
      <c r="AU253" s="75"/>
      <c r="AV253" s="75"/>
      <c r="AW253" s="75"/>
      <c r="AX253" s="75"/>
      <c r="AY253" s="75"/>
      <c r="AZ253" s="75"/>
      <c r="BA253" s="75"/>
      <c r="BB253" s="75"/>
      <c r="BC253" s="75"/>
      <c r="BD253" s="75"/>
      <c r="BE253" s="75"/>
      <c r="BF253" s="75"/>
      <c r="BG253" s="75"/>
      <c r="BH253" s="75"/>
      <c r="BI253" s="75"/>
      <c r="BJ253" s="75"/>
      <c r="BK253" s="75"/>
      <c r="BL253" s="75"/>
      <c r="BM253" s="75"/>
      <c r="BN253" s="75"/>
      <c r="BO253" s="75"/>
      <c r="BP253" s="75"/>
      <c r="BQ253" s="75"/>
      <c r="BR253" s="75"/>
      <c r="BS253" s="75"/>
      <c r="BT253" s="75"/>
      <c r="BU253" s="75"/>
      <c r="BV253" s="75"/>
      <c r="BW253" s="75"/>
      <c r="BX253" s="75"/>
      <c r="BY253" s="75"/>
      <c r="BZ253" s="75"/>
      <c r="CA253" s="75"/>
      <c r="CB253" s="75"/>
      <c r="CC253" s="75"/>
      <c r="CD253" s="75"/>
      <c r="CE253" s="75"/>
      <c r="CF253" s="75"/>
      <c r="CG253" s="75"/>
      <c r="CH253" s="75"/>
      <c r="CI253" s="75"/>
      <c r="CJ253" s="75"/>
      <c r="CK253" s="75"/>
      <c r="CL253" s="75"/>
      <c r="CM253" s="75"/>
      <c r="CN253" s="75"/>
      <c r="CO253" s="75"/>
      <c r="CP253" s="75"/>
      <c r="CQ253" s="75"/>
      <c r="CR253" s="75"/>
      <c r="CS253" s="75"/>
      <c r="CT253" s="75"/>
      <c r="CU253" s="75"/>
      <c r="CV253" s="75"/>
      <c r="CW253" s="75"/>
      <c r="CX253" s="75"/>
      <c r="CY253" s="75"/>
      <c r="CZ253" s="75"/>
      <c r="DA253" s="75"/>
      <c r="DB253" s="75"/>
      <c r="DC253" s="75"/>
      <c r="DD253" s="75"/>
      <c r="DE253" s="75"/>
      <c r="DF253" s="75"/>
      <c r="DG253" s="75"/>
      <c r="DH253" s="75"/>
      <c r="DI253" s="75"/>
      <c r="DJ253" s="75"/>
      <c r="DK253" s="75"/>
      <c r="DL253" s="75"/>
      <c r="DM253" s="75"/>
      <c r="DN253" s="75"/>
      <c r="DO253" s="75"/>
      <c r="DP253" s="75"/>
      <c r="DQ253" s="75"/>
      <c r="DR253" s="75"/>
      <c r="DS253" s="75"/>
      <c r="DT253" s="75"/>
      <c r="DU253" s="75"/>
      <c r="DV253" s="75"/>
      <c r="DW253" s="75"/>
      <c r="DX253" s="75"/>
      <c r="DY253" s="75"/>
      <c r="DZ253" s="75"/>
      <c r="EA253" s="75"/>
      <c r="EB253" s="75"/>
      <c r="EC253" s="75"/>
      <c r="ED253" s="75"/>
      <c r="EE253" s="75"/>
      <c r="EF253" s="75"/>
      <c r="EG253" s="75"/>
      <c r="EH253" s="75"/>
      <c r="EI253" s="75"/>
      <c r="EJ253" s="75"/>
      <c r="EK253" s="75"/>
      <c r="EL253" s="75"/>
      <c r="EM253" s="75"/>
      <c r="EN253" s="75"/>
      <c r="EO253" s="75"/>
      <c r="EP253" s="75"/>
      <c r="EQ253" s="75"/>
      <c r="ER253" s="75"/>
      <c r="ES253" s="75"/>
      <c r="ET253" s="75"/>
      <c r="EU253" s="75"/>
      <c r="EV253" s="75"/>
      <c r="EW253" s="75"/>
      <c r="EX253" s="75"/>
      <c r="EY253" s="75"/>
      <c r="EZ253" s="75"/>
      <c r="FA253" s="75"/>
      <c r="FB253" s="75"/>
      <c r="FC253" s="75"/>
      <c r="FD253" s="75"/>
      <c r="FE253" s="75"/>
      <c r="FF253" s="75"/>
      <c r="FG253" s="75"/>
      <c r="FH253" s="75"/>
      <c r="FI253" s="75"/>
      <c r="FJ253" s="75"/>
      <c r="FK253" s="75"/>
      <c r="FL253" s="75"/>
      <c r="FM253" s="75"/>
      <c r="FN253" s="75"/>
      <c r="FO253" s="75"/>
      <c r="FP253" s="75"/>
      <c r="FQ253" s="75"/>
      <c r="FR253" s="75"/>
      <c r="FS253" s="75"/>
      <c r="FT253" s="75"/>
      <c r="FU253" s="75"/>
      <c r="FV253" s="75"/>
      <c r="FW253" s="75"/>
      <c r="FX253" s="75"/>
      <c r="FY253" s="75"/>
      <c r="FZ253" s="75"/>
      <c r="GA253" s="75"/>
      <c r="GB253" s="75"/>
      <c r="GC253" s="75"/>
      <c r="GD253" s="75"/>
      <c r="GE253" s="75"/>
      <c r="GF253" s="75"/>
      <c r="GG253" s="75"/>
      <c r="GH253" s="75"/>
      <c r="GI253" s="75"/>
      <c r="GJ253" s="75"/>
      <c r="GK253" s="75"/>
      <c r="GL253" s="75"/>
      <c r="GM253" s="75"/>
      <c r="GN253" s="75"/>
      <c r="GO253" s="75"/>
      <c r="GP253" s="75"/>
      <c r="GQ253" s="75"/>
      <c r="GR253" s="75"/>
      <c r="GS253" s="75"/>
      <c r="GT253" s="75"/>
      <c r="GU253" s="75"/>
      <c r="GV253" s="75"/>
      <c r="GW253" s="75"/>
      <c r="GX253" s="75"/>
      <c r="GY253" s="75"/>
      <c r="GZ253" s="75"/>
      <c r="HA253" s="75"/>
      <c r="HB253" s="75"/>
      <c r="HC253" s="75"/>
      <c r="HD253" s="75"/>
      <c r="HE253" s="75"/>
      <c r="HF253" s="75"/>
      <c r="HG253" s="75"/>
      <c r="HH253" s="75"/>
      <c r="HI253" s="75"/>
      <c r="HJ253" s="75"/>
      <c r="HK253" s="75"/>
      <c r="HL253" s="75"/>
      <c r="HM253" s="75"/>
      <c r="HN253" s="75"/>
      <c r="HO253" s="75"/>
      <c r="HP253" s="75"/>
      <c r="HQ253" s="75"/>
      <c r="HR253" s="75"/>
      <c r="HS253" s="75"/>
      <c r="HT253" s="75"/>
      <c r="HU253" s="75"/>
      <c r="HV253" s="75"/>
      <c r="HW253" s="75"/>
      <c r="HX253" s="75"/>
      <c r="HY253" s="75"/>
      <c r="HZ253" s="75"/>
      <c r="IA253" s="75"/>
      <c r="IB253" s="75"/>
      <c r="IC253" s="75"/>
      <c r="ID253" s="75"/>
      <c r="IE253" s="75"/>
      <c r="IF253" s="75"/>
      <c r="IG253" s="75"/>
      <c r="IH253" s="75"/>
      <c r="II253" s="75"/>
      <c r="IJ253" s="75"/>
      <c r="IK253" s="75"/>
      <c r="IL253" s="75"/>
      <c r="IM253" s="75"/>
      <c r="IN253" s="75"/>
      <c r="IO253" s="75"/>
      <c r="IP253" s="75"/>
      <c r="IQ253" s="75"/>
      <c r="IR253" s="75"/>
      <c r="IS253" s="75"/>
      <c r="IT253" s="75"/>
      <c r="IU253" s="75"/>
      <c r="IV253" s="75"/>
    </row>
    <row r="254" s="22" customFormat="1" ht="15.75" customHeight="1" thickBot="1">
      <c r="A254" s="76"/>
    </row>
    <row r="255" spans="1:7" s="22" customFormat="1" ht="43.5" customHeight="1" thickTop="1">
      <c r="A255" s="47" t="s">
        <v>438</v>
      </c>
      <c r="B255" s="48" t="s">
        <v>535</v>
      </c>
      <c r="C255" s="48" t="s">
        <v>536</v>
      </c>
      <c r="D255" s="48" t="s">
        <v>537</v>
      </c>
      <c r="E255" s="48" t="s">
        <v>538</v>
      </c>
      <c r="F255" s="48" t="s">
        <v>539</v>
      </c>
      <c r="G255" s="49" t="s">
        <v>540</v>
      </c>
    </row>
    <row r="256" spans="1:7" s="22" customFormat="1" ht="15.75" customHeight="1" hidden="1">
      <c r="A256" s="77" t="s">
        <v>541</v>
      </c>
      <c r="B256" s="67"/>
      <c r="C256" s="67"/>
      <c r="D256" s="67"/>
      <c r="E256" s="67"/>
      <c r="F256" s="67"/>
      <c r="G256" s="68"/>
    </row>
    <row r="257" spans="1:7" s="22" customFormat="1" ht="30" hidden="1">
      <c r="A257" s="53" t="s">
        <v>542</v>
      </c>
      <c r="B257" s="69"/>
      <c r="C257" s="69"/>
      <c r="D257" s="69"/>
      <c r="E257" s="69"/>
      <c r="F257" s="69"/>
      <c r="G257" s="70"/>
    </row>
    <row r="258" spans="1:7" s="22" customFormat="1" ht="18.75" customHeight="1" hidden="1">
      <c r="A258" s="53" t="s">
        <v>543</v>
      </c>
      <c r="B258" s="69"/>
      <c r="C258" s="69"/>
      <c r="D258" s="69"/>
      <c r="E258" s="69"/>
      <c r="F258" s="69"/>
      <c r="G258" s="70"/>
    </row>
    <row r="259" spans="1:7" s="22" customFormat="1" ht="15.75" customHeight="1" hidden="1">
      <c r="A259" s="53" t="s">
        <v>544</v>
      </c>
      <c r="B259" s="69"/>
      <c r="C259" s="69"/>
      <c r="D259" s="69"/>
      <c r="E259" s="69"/>
      <c r="F259" s="69"/>
      <c r="G259" s="70"/>
    </row>
    <row r="260" spans="1:7" s="22" customFormat="1" ht="15.75" customHeight="1" hidden="1">
      <c r="A260" s="53" t="s">
        <v>545</v>
      </c>
      <c r="B260" s="69"/>
      <c r="C260" s="69"/>
      <c r="D260" s="69"/>
      <c r="E260" s="69"/>
      <c r="F260" s="69"/>
      <c r="G260" s="70"/>
    </row>
    <row r="261" spans="1:7" s="22" customFormat="1" ht="30">
      <c r="A261" s="53" t="s">
        <v>546</v>
      </c>
      <c r="B261" s="69">
        <v>150000000000</v>
      </c>
      <c r="C261" s="69"/>
      <c r="D261" s="69"/>
      <c r="E261" s="69">
        <v>1061528779</v>
      </c>
      <c r="F261" s="69">
        <v>530764390</v>
      </c>
      <c r="G261" s="70">
        <v>8492230231</v>
      </c>
    </row>
    <row r="262" spans="1:7" s="22" customFormat="1" ht="15.75" customHeight="1">
      <c r="A262" s="53" t="s">
        <v>547</v>
      </c>
      <c r="B262" s="69"/>
      <c r="C262" s="69"/>
      <c r="D262" s="69"/>
      <c r="E262" s="69"/>
      <c r="F262" s="69"/>
      <c r="G262" s="70"/>
    </row>
    <row r="263" spans="1:9" s="22" customFormat="1" ht="30">
      <c r="A263" s="53" t="s">
        <v>548</v>
      </c>
      <c r="B263" s="69"/>
      <c r="C263" s="69"/>
      <c r="D263" s="69"/>
      <c r="E263" s="69"/>
      <c r="F263" s="69"/>
      <c r="G263" s="70">
        <v>6260291914</v>
      </c>
      <c r="I263" s="78">
        <f>13010456345+G265-G261</f>
        <v>6260291914</v>
      </c>
    </row>
    <row r="264" spans="1:7" s="22" customFormat="1" ht="30">
      <c r="A264" s="53" t="s">
        <v>549</v>
      </c>
      <c r="B264" s="69"/>
      <c r="C264" s="69"/>
      <c r="D264" s="69"/>
      <c r="E264" s="69"/>
      <c r="F264" s="69"/>
      <c r="G264" s="70"/>
    </row>
    <row r="265" spans="1:7" s="22" customFormat="1" ht="15.75" customHeight="1">
      <c r="A265" s="53" t="s">
        <v>550</v>
      </c>
      <c r="B265" s="69"/>
      <c r="C265" s="69"/>
      <c r="D265" s="69"/>
      <c r="E265" s="69"/>
      <c r="F265" s="69"/>
      <c r="G265" s="70">
        <v>1742065800</v>
      </c>
    </row>
    <row r="266" spans="1:9" s="22" customFormat="1" ht="15.75" customHeight="1">
      <c r="A266" s="53" t="s">
        <v>450</v>
      </c>
      <c r="B266" s="69">
        <f>B261+B263+B264-B265</f>
        <v>150000000000</v>
      </c>
      <c r="C266" s="69"/>
      <c r="D266" s="69"/>
      <c r="E266" s="69">
        <f>E261+E263+E264-E265</f>
        <v>1061528779</v>
      </c>
      <c r="F266" s="69">
        <f>F261+F263+F264-F265</f>
        <v>530764390</v>
      </c>
      <c r="G266" s="70">
        <f>G261+G263+G264-G265</f>
        <v>13010456345</v>
      </c>
      <c r="I266" s="22">
        <f>13010456345</f>
        <v>13010456345</v>
      </c>
    </row>
    <row r="267" spans="1:7" s="22" customFormat="1" ht="15.75" customHeight="1" thickBot="1">
      <c r="A267" s="71"/>
      <c r="B267" s="72"/>
      <c r="C267" s="72"/>
      <c r="D267" s="72"/>
      <c r="E267" s="72"/>
      <c r="F267" s="72"/>
      <c r="G267" s="73"/>
    </row>
    <row r="268" spans="1:7" s="22" customFormat="1" ht="15.75" customHeight="1" thickTop="1">
      <c r="A268" s="29"/>
      <c r="B268" s="41"/>
      <c r="C268" s="41"/>
      <c r="D268" s="41"/>
      <c r="E268" s="41"/>
      <c r="F268" s="37"/>
      <c r="G268" s="37"/>
    </row>
    <row r="269" spans="1:7" s="22" customFormat="1" ht="15.75" customHeight="1">
      <c r="A269" s="29" t="s">
        <v>551</v>
      </c>
      <c r="B269" s="41"/>
      <c r="C269" s="41"/>
      <c r="D269" s="41"/>
      <c r="E269" s="41"/>
      <c r="F269" s="37">
        <v>0</v>
      </c>
      <c r="G269" s="37">
        <v>0</v>
      </c>
    </row>
    <row r="270" spans="1:7" s="22" customFormat="1" ht="15.75" customHeight="1">
      <c r="A270" s="29" t="s">
        <v>552</v>
      </c>
      <c r="B270" s="41"/>
      <c r="C270" s="41"/>
      <c r="D270" s="41"/>
      <c r="E270" s="41"/>
      <c r="F270" s="42">
        <v>118669000000</v>
      </c>
      <c r="G270" s="42">
        <v>118669000000</v>
      </c>
    </row>
    <row r="271" spans="1:7" s="22" customFormat="1" ht="15.75" customHeight="1">
      <c r="A271" s="29" t="s">
        <v>553</v>
      </c>
      <c r="B271" s="41"/>
      <c r="C271" s="41"/>
      <c r="D271" s="41"/>
      <c r="E271" s="41"/>
      <c r="F271" s="42">
        <f>150000000000-F270</f>
        <v>31331000000</v>
      </c>
      <c r="G271" s="42">
        <v>31331000000</v>
      </c>
    </row>
    <row r="272" spans="1:7" s="22" customFormat="1" ht="15.75" customHeight="1">
      <c r="A272" s="31" t="s">
        <v>554</v>
      </c>
      <c r="B272" s="43"/>
      <c r="C272" s="43"/>
      <c r="D272" s="43"/>
      <c r="E272" s="43"/>
      <c r="F272" s="44">
        <f>SUM(F270:F271)</f>
        <v>150000000000</v>
      </c>
      <c r="G272" s="44">
        <f>SUM(G270:G271)</f>
        <v>150000000000</v>
      </c>
    </row>
    <row r="273" spans="1:7" s="22" customFormat="1" ht="15.75" customHeight="1">
      <c r="A273" s="29" t="s">
        <v>11</v>
      </c>
      <c r="B273" s="41"/>
      <c r="C273" s="41"/>
      <c r="D273" s="41"/>
      <c r="E273" s="41"/>
      <c r="F273" s="37">
        <v>0</v>
      </c>
      <c r="G273" s="37">
        <v>0</v>
      </c>
    </row>
    <row r="274" spans="1:7" s="22" customFormat="1" ht="15.75" customHeight="1" hidden="1">
      <c r="A274" s="29" t="s">
        <v>555</v>
      </c>
      <c r="B274" s="41"/>
      <c r="C274" s="41"/>
      <c r="D274" s="41"/>
      <c r="E274" s="41"/>
      <c r="F274" s="37">
        <v>0</v>
      </c>
      <c r="G274" s="37">
        <v>0</v>
      </c>
    </row>
    <row r="275" spans="1:7" s="22" customFormat="1" ht="15.75" customHeight="1" hidden="1">
      <c r="A275" s="29" t="s">
        <v>556</v>
      </c>
      <c r="B275" s="41"/>
      <c r="C275" s="41"/>
      <c r="D275" s="41"/>
      <c r="E275" s="41"/>
      <c r="F275" s="37">
        <v>0</v>
      </c>
      <c r="G275" s="37">
        <v>0</v>
      </c>
    </row>
    <row r="276" spans="1:7" s="22" customFormat="1" ht="15.75" customHeight="1" hidden="1">
      <c r="A276" s="29" t="s">
        <v>11</v>
      </c>
      <c r="B276" s="41"/>
      <c r="C276" s="41"/>
      <c r="D276" s="41"/>
      <c r="E276" s="41"/>
      <c r="F276" s="37">
        <v>0</v>
      </c>
      <c r="G276" s="37">
        <v>0</v>
      </c>
    </row>
    <row r="277" spans="1:7" s="22" customFormat="1" ht="15.75" customHeight="1">
      <c r="A277" s="29" t="s">
        <v>557</v>
      </c>
      <c r="B277" s="41"/>
      <c r="C277" s="41"/>
      <c r="D277" s="41"/>
      <c r="E277" s="41"/>
      <c r="F277" s="37">
        <v>0</v>
      </c>
      <c r="G277" s="37">
        <v>0</v>
      </c>
    </row>
    <row r="278" spans="1:7" s="22" customFormat="1" ht="15.75" customHeight="1">
      <c r="A278" s="29" t="s">
        <v>558</v>
      </c>
      <c r="B278" s="41"/>
      <c r="C278" s="41"/>
      <c r="D278" s="41"/>
      <c r="E278" s="41"/>
      <c r="F278" s="37">
        <v>0</v>
      </c>
      <c r="G278" s="37">
        <v>0</v>
      </c>
    </row>
    <row r="279" spans="1:7" s="22" customFormat="1" ht="15.75" customHeight="1">
      <c r="A279" s="29" t="s">
        <v>559</v>
      </c>
      <c r="B279" s="41"/>
      <c r="C279" s="41"/>
      <c r="D279" s="41"/>
      <c r="E279" s="41"/>
      <c r="F279" s="38">
        <v>150000000000</v>
      </c>
      <c r="G279" s="38">
        <v>150000000000</v>
      </c>
    </row>
    <row r="280" spans="1:7" s="22" customFormat="1" ht="15.75" customHeight="1">
      <c r="A280" s="29" t="s">
        <v>560</v>
      </c>
      <c r="B280" s="41"/>
      <c r="C280" s="41"/>
      <c r="D280" s="41"/>
      <c r="E280" s="41"/>
      <c r="F280" s="37">
        <v>0</v>
      </c>
      <c r="G280" s="37">
        <v>0</v>
      </c>
    </row>
    <row r="281" spans="1:7" s="22" customFormat="1" ht="15.75" customHeight="1">
      <c r="A281" s="29" t="s">
        <v>561</v>
      </c>
      <c r="B281" s="41"/>
      <c r="C281" s="41"/>
      <c r="D281" s="41"/>
      <c r="E281" s="41"/>
      <c r="F281" s="37">
        <v>0</v>
      </c>
      <c r="G281" s="37">
        <v>0</v>
      </c>
    </row>
    <row r="282" spans="1:7" s="22" customFormat="1" ht="15.75" customHeight="1">
      <c r="A282" s="29" t="s">
        <v>562</v>
      </c>
      <c r="B282" s="41"/>
      <c r="C282" s="41"/>
      <c r="D282" s="41"/>
      <c r="E282" s="41"/>
      <c r="F282" s="38">
        <v>150000000000</v>
      </c>
      <c r="G282" s="38">
        <v>150000000000</v>
      </c>
    </row>
    <row r="283" spans="1:7" s="22" customFormat="1" ht="15.75" customHeight="1">
      <c r="A283" s="29" t="s">
        <v>563</v>
      </c>
      <c r="B283" s="41"/>
      <c r="C283" s="41"/>
      <c r="D283" s="41"/>
      <c r="E283" s="41"/>
      <c r="F283" s="37">
        <v>0</v>
      </c>
      <c r="G283" s="37">
        <v>0</v>
      </c>
    </row>
    <row r="284" spans="1:7" s="22" customFormat="1" ht="15.75" customHeight="1">
      <c r="A284" s="29" t="s">
        <v>11</v>
      </c>
      <c r="B284" s="41"/>
      <c r="C284" s="41"/>
      <c r="D284" s="41"/>
      <c r="E284" s="41"/>
      <c r="F284" s="37">
        <v>0</v>
      </c>
      <c r="G284" s="37">
        <v>0</v>
      </c>
    </row>
    <row r="285" spans="1:7" s="22" customFormat="1" ht="15.75" customHeight="1">
      <c r="A285" s="29" t="s">
        <v>564</v>
      </c>
      <c r="B285" s="41"/>
      <c r="C285" s="41"/>
      <c r="D285" s="41"/>
      <c r="E285" s="41"/>
      <c r="F285" s="37">
        <v>0</v>
      </c>
      <c r="G285" s="37">
        <v>0</v>
      </c>
    </row>
    <row r="286" spans="1:7" s="22" customFormat="1" ht="15.75" customHeight="1">
      <c r="A286" s="29" t="s">
        <v>565</v>
      </c>
      <c r="B286" s="41"/>
      <c r="C286" s="41"/>
      <c r="D286" s="41"/>
      <c r="E286" s="41"/>
      <c r="F286" s="37">
        <v>0</v>
      </c>
      <c r="G286" s="37">
        <v>0</v>
      </c>
    </row>
    <row r="287" spans="1:7" s="22" customFormat="1" ht="15.75" customHeight="1">
      <c r="A287" s="29" t="s">
        <v>566</v>
      </c>
      <c r="B287" s="41"/>
      <c r="C287" s="41"/>
      <c r="D287" s="41"/>
      <c r="E287" s="41"/>
      <c r="F287" s="37">
        <v>0</v>
      </c>
      <c r="G287" s="37">
        <v>0</v>
      </c>
    </row>
    <row r="288" spans="1:7" s="22" customFormat="1" ht="15.75" customHeight="1">
      <c r="A288" s="29" t="s">
        <v>567</v>
      </c>
      <c r="B288" s="41"/>
      <c r="C288" s="41"/>
      <c r="D288" s="41"/>
      <c r="E288" s="41"/>
      <c r="F288" s="37">
        <v>0</v>
      </c>
      <c r="G288" s="37">
        <v>0</v>
      </c>
    </row>
    <row r="289" spans="1:7" s="22" customFormat="1" ht="15.75" customHeight="1">
      <c r="A289" s="29" t="s">
        <v>568</v>
      </c>
      <c r="B289" s="41"/>
      <c r="C289" s="41"/>
      <c r="D289" s="41"/>
      <c r="E289" s="41"/>
      <c r="F289" s="37">
        <v>0</v>
      </c>
      <c r="G289" s="37">
        <v>0</v>
      </c>
    </row>
    <row r="290" spans="1:7" s="22" customFormat="1" ht="15.75" customHeight="1">
      <c r="A290" s="29" t="s">
        <v>11</v>
      </c>
      <c r="B290" s="41"/>
      <c r="C290" s="41"/>
      <c r="D290" s="41"/>
      <c r="E290" s="41"/>
      <c r="F290" s="37">
        <v>0</v>
      </c>
      <c r="G290" s="37">
        <v>0</v>
      </c>
    </row>
    <row r="291" spans="1:7" s="22" customFormat="1" ht="15.75" customHeight="1">
      <c r="A291" s="29" t="s">
        <v>569</v>
      </c>
      <c r="B291" s="41"/>
      <c r="C291" s="41"/>
      <c r="D291" s="41"/>
      <c r="E291" s="41"/>
      <c r="F291" s="37">
        <v>0</v>
      </c>
      <c r="G291" s="37">
        <v>0</v>
      </c>
    </row>
    <row r="292" spans="1:7" s="22" customFormat="1" ht="15.75" customHeight="1">
      <c r="A292" s="29" t="s">
        <v>570</v>
      </c>
      <c r="B292" s="41"/>
      <c r="C292" s="41"/>
      <c r="D292" s="79"/>
      <c r="E292" s="41"/>
      <c r="F292" s="37">
        <v>0</v>
      </c>
      <c r="G292" s="37">
        <v>0</v>
      </c>
    </row>
    <row r="293" spans="1:7" s="22" customFormat="1" ht="15.75" customHeight="1">
      <c r="A293" s="29" t="s">
        <v>571</v>
      </c>
      <c r="B293" s="41"/>
      <c r="C293" s="41"/>
      <c r="D293" s="41"/>
      <c r="E293" s="41"/>
      <c r="F293" s="37">
        <v>0</v>
      </c>
      <c r="G293" s="37">
        <v>0</v>
      </c>
    </row>
    <row r="294" spans="1:7" s="22" customFormat="1" ht="15.75" customHeight="1">
      <c r="A294" s="29" t="s">
        <v>572</v>
      </c>
      <c r="B294" s="41"/>
      <c r="C294" s="41"/>
      <c r="D294" s="41"/>
      <c r="E294" s="41"/>
      <c r="F294" s="37">
        <v>0</v>
      </c>
      <c r="G294" s="37">
        <v>0</v>
      </c>
    </row>
    <row r="295" spans="1:7" s="22" customFormat="1" ht="15.75" customHeight="1">
      <c r="A295" s="29" t="s">
        <v>573</v>
      </c>
      <c r="B295" s="41"/>
      <c r="C295" s="41"/>
      <c r="D295" s="41"/>
      <c r="E295" s="41"/>
      <c r="F295" s="37">
        <v>0</v>
      </c>
      <c r="G295" s="37">
        <v>0</v>
      </c>
    </row>
    <row r="296" spans="1:7" s="22" customFormat="1" ht="15.75" customHeight="1">
      <c r="A296" s="29" t="s">
        <v>574</v>
      </c>
      <c r="B296" s="41"/>
      <c r="C296" s="41"/>
      <c r="D296" s="41"/>
      <c r="E296" s="41"/>
      <c r="F296" s="37">
        <v>0</v>
      </c>
      <c r="G296" s="37">
        <v>0</v>
      </c>
    </row>
    <row r="297" spans="1:7" s="22" customFormat="1" ht="15.75" customHeight="1">
      <c r="A297" s="29" t="s">
        <v>575</v>
      </c>
      <c r="B297" s="41"/>
      <c r="C297" s="41"/>
      <c r="D297" s="41"/>
      <c r="E297" s="41"/>
      <c r="F297" s="37">
        <v>0</v>
      </c>
      <c r="G297" s="37">
        <v>0</v>
      </c>
    </row>
    <row r="298" spans="1:7" s="22" customFormat="1" ht="15.75" customHeight="1">
      <c r="A298" s="29" t="s">
        <v>573</v>
      </c>
      <c r="B298" s="41"/>
      <c r="C298" s="41"/>
      <c r="D298" s="41"/>
      <c r="E298" s="41"/>
      <c r="F298" s="37">
        <v>0</v>
      </c>
      <c r="G298" s="37">
        <v>0</v>
      </c>
    </row>
    <row r="299" spans="1:7" s="22" customFormat="1" ht="15.75" customHeight="1">
      <c r="A299" s="29" t="s">
        <v>576</v>
      </c>
      <c r="B299" s="41"/>
      <c r="C299" s="41"/>
      <c r="D299" s="41"/>
      <c r="E299" s="41"/>
      <c r="F299" s="37">
        <v>0</v>
      </c>
      <c r="G299" s="37">
        <v>0</v>
      </c>
    </row>
    <row r="300" spans="1:7" s="22" customFormat="1" ht="15.75" customHeight="1">
      <c r="A300" s="29" t="s">
        <v>572</v>
      </c>
      <c r="B300" s="41"/>
      <c r="C300" s="41"/>
      <c r="D300" s="41"/>
      <c r="E300" s="41"/>
      <c r="F300" s="37">
        <v>0</v>
      </c>
      <c r="G300" s="37">
        <v>0</v>
      </c>
    </row>
    <row r="301" spans="1:7" s="22" customFormat="1" ht="15.75" customHeight="1">
      <c r="A301" s="29" t="s">
        <v>573</v>
      </c>
      <c r="B301" s="41"/>
      <c r="C301" s="41"/>
      <c r="D301" s="41"/>
      <c r="E301" s="41"/>
      <c r="F301" s="37">
        <v>0</v>
      </c>
      <c r="G301" s="37">
        <v>0</v>
      </c>
    </row>
    <row r="302" spans="1:7" s="22" customFormat="1" ht="15.75" customHeight="1">
      <c r="A302" s="29" t="s">
        <v>11</v>
      </c>
      <c r="B302" s="41"/>
      <c r="C302" s="41"/>
      <c r="D302" s="41"/>
      <c r="E302" s="41"/>
      <c r="F302" s="37">
        <v>0</v>
      </c>
      <c r="G302" s="37">
        <v>0</v>
      </c>
    </row>
    <row r="303" spans="1:7" s="22" customFormat="1" ht="15.75" customHeight="1">
      <c r="A303" s="29" t="s">
        <v>577</v>
      </c>
      <c r="B303" s="41"/>
      <c r="C303" s="41"/>
      <c r="D303" s="41"/>
      <c r="E303" s="41"/>
      <c r="F303" s="37">
        <v>0</v>
      </c>
      <c r="G303" s="37">
        <v>0</v>
      </c>
    </row>
    <row r="304" spans="1:7" s="22" customFormat="1" ht="15.75" customHeight="1">
      <c r="A304" s="29" t="s">
        <v>11</v>
      </c>
      <c r="B304" s="41"/>
      <c r="C304" s="41"/>
      <c r="D304" s="41"/>
      <c r="E304" s="41"/>
      <c r="F304" s="37">
        <v>0</v>
      </c>
      <c r="G304" s="37">
        <v>0</v>
      </c>
    </row>
    <row r="305" spans="1:7" s="22" customFormat="1" ht="15.75" customHeight="1">
      <c r="A305" s="29" t="s">
        <v>578</v>
      </c>
      <c r="B305" s="41"/>
      <c r="C305" s="41"/>
      <c r="D305" s="41"/>
      <c r="E305" s="41"/>
      <c r="F305" s="37">
        <v>0</v>
      </c>
      <c r="G305" s="37">
        <v>0</v>
      </c>
    </row>
    <row r="306" spans="1:7" s="22" customFormat="1" ht="15.75" customHeight="1">
      <c r="A306" s="29" t="s">
        <v>579</v>
      </c>
      <c r="B306" s="41"/>
      <c r="C306" s="41"/>
      <c r="D306" s="41"/>
      <c r="E306" s="41"/>
      <c r="F306" s="37">
        <v>1061528779</v>
      </c>
      <c r="G306" s="37">
        <v>1061528779</v>
      </c>
    </row>
    <row r="307" spans="1:7" s="22" customFormat="1" ht="15.75" customHeight="1">
      <c r="A307" s="29" t="s">
        <v>580</v>
      </c>
      <c r="B307" s="41"/>
      <c r="C307" s="41"/>
      <c r="D307" s="41"/>
      <c r="E307" s="41"/>
      <c r="F307" s="37">
        <v>530764390</v>
      </c>
      <c r="G307" s="37">
        <v>530764390</v>
      </c>
    </row>
    <row r="308" spans="1:7" s="22" customFormat="1" ht="15.75" customHeight="1">
      <c r="A308" s="29" t="s">
        <v>581</v>
      </c>
      <c r="B308" s="41"/>
      <c r="C308" s="41"/>
      <c r="D308" s="41"/>
      <c r="E308" s="41"/>
      <c r="F308" s="37">
        <v>0</v>
      </c>
      <c r="G308" s="37">
        <v>0</v>
      </c>
    </row>
    <row r="309" spans="1:7" s="22" customFormat="1" ht="15.75" customHeight="1">
      <c r="A309" s="29" t="s">
        <v>11</v>
      </c>
      <c r="B309" s="41"/>
      <c r="C309" s="41"/>
      <c r="D309" s="41"/>
      <c r="E309" s="41"/>
      <c r="F309" s="37">
        <v>0</v>
      </c>
      <c r="G309" s="37">
        <v>0</v>
      </c>
    </row>
    <row r="310" spans="1:7" s="22" customFormat="1" ht="15.75" customHeight="1" hidden="1">
      <c r="A310" s="29" t="s">
        <v>582</v>
      </c>
      <c r="B310" s="41"/>
      <c r="C310" s="41"/>
      <c r="D310" s="41"/>
      <c r="E310" s="41"/>
      <c r="F310" s="37">
        <v>0</v>
      </c>
      <c r="G310" s="37">
        <v>0</v>
      </c>
    </row>
    <row r="311" spans="1:7" s="22" customFormat="1" ht="15.75" customHeight="1" hidden="1">
      <c r="A311" s="29" t="s">
        <v>11</v>
      </c>
      <c r="B311" s="41"/>
      <c r="C311" s="41"/>
      <c r="D311" s="41"/>
      <c r="E311" s="41"/>
      <c r="F311" s="37">
        <v>0</v>
      </c>
      <c r="G311" s="37">
        <v>0</v>
      </c>
    </row>
    <row r="312" spans="1:7" s="22" customFormat="1" ht="15.75" customHeight="1" hidden="1">
      <c r="A312" s="29" t="s">
        <v>583</v>
      </c>
      <c r="B312" s="41"/>
      <c r="C312" s="41"/>
      <c r="D312" s="41"/>
      <c r="E312" s="41"/>
      <c r="F312" s="37"/>
      <c r="G312" s="37">
        <v>0</v>
      </c>
    </row>
    <row r="313" spans="1:7" s="22" customFormat="1" ht="15.75" customHeight="1" hidden="1">
      <c r="A313" s="29" t="s">
        <v>584</v>
      </c>
      <c r="B313" s="41"/>
      <c r="C313" s="41"/>
      <c r="D313" s="41"/>
      <c r="E313" s="41"/>
      <c r="F313" s="37">
        <v>0</v>
      </c>
      <c r="G313" s="37">
        <v>0</v>
      </c>
    </row>
    <row r="314" spans="1:7" s="22" customFormat="1" ht="15.75" customHeight="1" hidden="1">
      <c r="A314" s="29" t="s">
        <v>584</v>
      </c>
      <c r="B314" s="41"/>
      <c r="C314" s="41"/>
      <c r="D314" s="41"/>
      <c r="E314" s="41"/>
      <c r="F314" s="37">
        <v>0</v>
      </c>
      <c r="G314" s="37">
        <v>0</v>
      </c>
    </row>
    <row r="315" spans="1:7" s="22" customFormat="1" ht="15.75" customHeight="1" hidden="1">
      <c r="A315" s="29" t="s">
        <v>11</v>
      </c>
      <c r="B315" s="41"/>
      <c r="C315" s="41"/>
      <c r="D315" s="41"/>
      <c r="E315" s="41"/>
      <c r="F315" s="37">
        <v>0</v>
      </c>
      <c r="G315" s="37">
        <v>0</v>
      </c>
    </row>
    <row r="316" spans="1:7" s="22" customFormat="1" ht="15.75" customHeight="1">
      <c r="A316" s="29" t="s">
        <v>585</v>
      </c>
      <c r="B316" s="41"/>
      <c r="C316" s="41"/>
      <c r="D316" s="41"/>
      <c r="E316" s="41"/>
      <c r="F316" s="37">
        <v>0</v>
      </c>
      <c r="G316" s="37">
        <v>0</v>
      </c>
    </row>
    <row r="317" spans="1:7" s="22" customFormat="1" ht="15.75" customHeight="1" hidden="1">
      <c r="A317" s="29" t="s">
        <v>586</v>
      </c>
      <c r="B317" s="41"/>
      <c r="C317" s="41"/>
      <c r="D317" s="41"/>
      <c r="E317" s="41"/>
      <c r="F317" s="37">
        <v>0</v>
      </c>
      <c r="G317" s="37">
        <v>0</v>
      </c>
    </row>
    <row r="318" spans="1:7" s="22" customFormat="1" ht="15.75" customHeight="1" hidden="1">
      <c r="A318" s="29" t="s">
        <v>587</v>
      </c>
      <c r="B318" s="41"/>
      <c r="C318" s="41"/>
      <c r="D318" s="41"/>
      <c r="E318" s="41"/>
      <c r="F318" s="37">
        <v>0</v>
      </c>
      <c r="G318" s="37">
        <v>0</v>
      </c>
    </row>
    <row r="319" spans="1:7" s="22" customFormat="1" ht="15.75" customHeight="1" hidden="1">
      <c r="A319" s="29" t="s">
        <v>588</v>
      </c>
      <c r="B319" s="41"/>
      <c r="C319" s="41"/>
      <c r="D319" s="41"/>
      <c r="E319" s="41"/>
      <c r="F319" s="37">
        <v>0</v>
      </c>
      <c r="G319" s="37">
        <v>0</v>
      </c>
    </row>
    <row r="320" spans="1:7" s="22" customFormat="1" ht="15.75" customHeight="1">
      <c r="A320" s="29" t="s">
        <v>11</v>
      </c>
      <c r="B320" s="41"/>
      <c r="C320" s="41"/>
      <c r="D320" s="41"/>
      <c r="E320" s="41"/>
      <c r="F320" s="37">
        <v>0</v>
      </c>
      <c r="G320" s="37">
        <v>0</v>
      </c>
    </row>
    <row r="321" spans="1:7" s="22" customFormat="1" ht="15.75" customHeight="1">
      <c r="A321" s="29" t="s">
        <v>589</v>
      </c>
      <c r="B321" s="41"/>
      <c r="C321" s="41"/>
      <c r="D321" s="41"/>
      <c r="E321" s="41"/>
      <c r="F321" s="37">
        <v>0</v>
      </c>
      <c r="G321" s="37">
        <v>0</v>
      </c>
    </row>
    <row r="322" spans="1:7" s="22" customFormat="1" ht="15" hidden="1">
      <c r="A322" s="29" t="s">
        <v>590</v>
      </c>
      <c r="B322" s="41"/>
      <c r="C322" s="41"/>
      <c r="D322" s="41"/>
      <c r="E322" s="41"/>
      <c r="F322" s="37">
        <v>0</v>
      </c>
      <c r="G322" s="37">
        <v>0</v>
      </c>
    </row>
    <row r="323" spans="1:7" s="22" customFormat="1" ht="15.75" customHeight="1" hidden="1">
      <c r="A323" s="29" t="s">
        <v>591</v>
      </c>
      <c r="B323" s="41"/>
      <c r="C323" s="41"/>
      <c r="D323" s="41"/>
      <c r="E323" s="41"/>
      <c r="F323" s="37">
        <v>0</v>
      </c>
      <c r="G323" s="37">
        <v>0</v>
      </c>
    </row>
    <row r="324" spans="1:7" s="22" customFormat="1" ht="15.75" customHeight="1" hidden="1">
      <c r="A324" s="29" t="s">
        <v>592</v>
      </c>
      <c r="B324" s="41"/>
      <c r="C324" s="41"/>
      <c r="D324" s="41"/>
      <c r="E324" s="41"/>
      <c r="F324" s="37">
        <v>0</v>
      </c>
      <c r="G324" s="37">
        <v>0</v>
      </c>
    </row>
    <row r="325" spans="1:7" s="22" customFormat="1" ht="15.75" customHeight="1" hidden="1">
      <c r="A325" s="33" t="s">
        <v>593</v>
      </c>
      <c r="B325" s="80"/>
      <c r="C325" s="80"/>
      <c r="D325" s="80"/>
      <c r="E325" s="80"/>
      <c r="F325" s="37"/>
      <c r="G325" s="37">
        <v>0</v>
      </c>
    </row>
    <row r="326" spans="1:7" s="22" customFormat="1" ht="15.75" customHeight="1" hidden="1">
      <c r="A326" s="29" t="s">
        <v>594</v>
      </c>
      <c r="B326" s="41"/>
      <c r="C326" s="41"/>
      <c r="D326" s="41"/>
      <c r="E326" s="41"/>
      <c r="F326" s="37">
        <v>0</v>
      </c>
      <c r="G326" s="37">
        <v>0</v>
      </c>
    </row>
    <row r="327" spans="1:7" s="22" customFormat="1" ht="15.75" customHeight="1" hidden="1">
      <c r="A327" s="29" t="s">
        <v>595</v>
      </c>
      <c r="B327" s="41"/>
      <c r="C327" s="41"/>
      <c r="D327" s="41"/>
      <c r="E327" s="41"/>
      <c r="F327" s="37">
        <v>0</v>
      </c>
      <c r="G327" s="37">
        <v>0</v>
      </c>
    </row>
    <row r="328" spans="1:7" s="22" customFormat="1" ht="15.75" customHeight="1" hidden="1">
      <c r="A328" s="29" t="s">
        <v>596</v>
      </c>
      <c r="B328" s="41"/>
      <c r="C328" s="41"/>
      <c r="D328" s="41"/>
      <c r="E328" s="41"/>
      <c r="F328" s="37">
        <v>0</v>
      </c>
      <c r="G328" s="37">
        <v>0</v>
      </c>
    </row>
    <row r="329" spans="1:7" s="22" customFormat="1" ht="15.75" customHeight="1">
      <c r="A329" s="29" t="s">
        <v>11</v>
      </c>
      <c r="B329" s="41"/>
      <c r="C329" s="41"/>
      <c r="D329" s="41"/>
      <c r="E329" s="41"/>
      <c r="F329" s="37">
        <v>0</v>
      </c>
      <c r="G329" s="37">
        <v>0</v>
      </c>
    </row>
    <row r="330" spans="1:7" s="22" customFormat="1" ht="15.75" customHeight="1">
      <c r="A330" s="31" t="s">
        <v>597</v>
      </c>
      <c r="B330" s="43"/>
      <c r="C330" s="43"/>
      <c r="D330" s="43"/>
      <c r="E330" s="43"/>
      <c r="F330" s="81"/>
      <c r="G330" s="44">
        <v>0</v>
      </c>
    </row>
    <row r="331" spans="1:7" s="22" customFormat="1" ht="15.75" customHeight="1">
      <c r="A331" s="31"/>
      <c r="B331" s="43"/>
      <c r="C331" s="43"/>
      <c r="D331" s="43"/>
      <c r="E331" s="43"/>
      <c r="F331" s="81"/>
      <c r="G331" s="44"/>
    </row>
    <row r="332" spans="1:7" s="22" customFormat="1" ht="15.75" customHeight="1">
      <c r="A332" s="29" t="s">
        <v>598</v>
      </c>
      <c r="B332" s="41"/>
      <c r="C332" s="41"/>
      <c r="D332" s="41"/>
      <c r="E332" s="41"/>
      <c r="F332" s="37">
        <f>F334+F335+F337+F338</f>
        <v>400222156987</v>
      </c>
      <c r="G332" s="37">
        <f>G334+G335+G337+G338</f>
        <v>0</v>
      </c>
    </row>
    <row r="333" spans="1:7" s="22" customFormat="1" ht="15.75" customHeight="1">
      <c r="A333" s="29" t="s">
        <v>599</v>
      </c>
      <c r="B333" s="41"/>
      <c r="C333" s="41"/>
      <c r="D333" s="41"/>
      <c r="E333" s="41"/>
      <c r="F333" s="37">
        <v>0</v>
      </c>
      <c r="G333" s="37">
        <v>0</v>
      </c>
    </row>
    <row r="334" spans="1:7" s="22" customFormat="1" ht="15">
      <c r="A334" s="29" t="s">
        <v>600</v>
      </c>
      <c r="B334" s="41"/>
      <c r="C334" s="41"/>
      <c r="D334" s="41"/>
      <c r="E334" s="41"/>
      <c r="F334" s="37">
        <v>399917330774</v>
      </c>
      <c r="G334" s="37">
        <v>0</v>
      </c>
    </row>
    <row r="335" spans="1:7" s="22" customFormat="1" ht="15.75" customHeight="1">
      <c r="A335" s="29" t="s">
        <v>601</v>
      </c>
      <c r="B335" s="41"/>
      <c r="C335" s="41"/>
      <c r="D335" s="41"/>
      <c r="E335" s="41"/>
      <c r="F335" s="37">
        <v>304826213</v>
      </c>
      <c r="G335" s="37">
        <v>0</v>
      </c>
    </row>
    <row r="336" spans="1:7" s="22" customFormat="1" ht="15.75" customHeight="1">
      <c r="A336" s="29" t="s">
        <v>602</v>
      </c>
      <c r="B336" s="41"/>
      <c r="C336" s="41"/>
      <c r="D336" s="41"/>
      <c r="E336" s="41"/>
      <c r="F336" s="37">
        <v>0</v>
      </c>
      <c r="G336" s="37">
        <v>0</v>
      </c>
    </row>
    <row r="337" spans="1:7" s="22" customFormat="1" ht="15.75" customHeight="1">
      <c r="A337" s="29" t="s">
        <v>603</v>
      </c>
      <c r="B337" s="41"/>
      <c r="C337" s="41"/>
      <c r="D337" s="41"/>
      <c r="E337" s="41"/>
      <c r="F337" s="37">
        <v>0</v>
      </c>
      <c r="G337" s="37">
        <v>0</v>
      </c>
    </row>
    <row r="338" spans="1:7" s="22" customFormat="1" ht="15.75" customHeight="1">
      <c r="A338" s="29" t="s">
        <v>604</v>
      </c>
      <c r="B338" s="41"/>
      <c r="C338" s="41"/>
      <c r="D338" s="41"/>
      <c r="E338" s="41"/>
      <c r="F338" s="37">
        <v>0</v>
      </c>
      <c r="G338" s="37">
        <v>0</v>
      </c>
    </row>
    <row r="339" spans="1:7" s="22" customFormat="1" ht="15.75" customHeight="1">
      <c r="A339" s="29" t="s">
        <v>11</v>
      </c>
      <c r="B339" s="41"/>
      <c r="C339" s="41"/>
      <c r="D339" s="41"/>
      <c r="E339" s="41"/>
      <c r="F339" s="37">
        <v>0</v>
      </c>
      <c r="G339" s="37">
        <v>0</v>
      </c>
    </row>
    <row r="340" spans="1:7" s="22" customFormat="1" ht="15.75" customHeight="1">
      <c r="A340" s="41" t="s">
        <v>605</v>
      </c>
      <c r="B340" s="41"/>
      <c r="C340" s="41"/>
      <c r="D340" s="41"/>
      <c r="E340" s="41"/>
      <c r="F340" s="37">
        <v>0</v>
      </c>
      <c r="G340" s="37">
        <v>0</v>
      </c>
    </row>
    <row r="341" spans="1:7" s="22" customFormat="1" ht="15.75" customHeight="1">
      <c r="A341" s="41" t="s">
        <v>599</v>
      </c>
      <c r="B341" s="41"/>
      <c r="C341" s="41"/>
      <c r="D341" s="41"/>
      <c r="E341" s="41"/>
      <c r="F341" s="37">
        <v>0</v>
      </c>
      <c r="G341" s="37">
        <v>0</v>
      </c>
    </row>
    <row r="342" spans="1:7" s="22" customFormat="1" ht="15.75" customHeight="1">
      <c r="A342" s="41" t="s">
        <v>606</v>
      </c>
      <c r="B342" s="41"/>
      <c r="C342" s="41"/>
      <c r="D342" s="41"/>
      <c r="E342" s="41"/>
      <c r="F342" s="37">
        <v>0</v>
      </c>
      <c r="G342" s="37">
        <v>0</v>
      </c>
    </row>
    <row r="343" spans="1:7" s="22" customFormat="1" ht="15.75" customHeight="1">
      <c r="A343" s="41" t="s">
        <v>607</v>
      </c>
      <c r="B343" s="41"/>
      <c r="C343" s="41"/>
      <c r="D343" s="41"/>
      <c r="E343" s="41"/>
      <c r="F343" s="37">
        <v>0</v>
      </c>
      <c r="G343" s="37">
        <v>0</v>
      </c>
    </row>
    <row r="344" spans="1:7" s="22" customFormat="1" ht="15.75" customHeight="1">
      <c r="A344" s="41" t="s">
        <v>608</v>
      </c>
      <c r="B344" s="41"/>
      <c r="C344" s="41"/>
      <c r="D344" s="41"/>
      <c r="E344" s="41"/>
      <c r="F344" s="37">
        <v>0</v>
      </c>
      <c r="G344" s="37">
        <v>0</v>
      </c>
    </row>
    <row r="345" spans="1:7" s="22" customFormat="1" ht="15.75" customHeight="1">
      <c r="A345" s="41" t="s">
        <v>609</v>
      </c>
      <c r="B345" s="41"/>
      <c r="C345" s="41"/>
      <c r="D345" s="41"/>
      <c r="E345" s="41"/>
      <c r="F345" s="37">
        <v>0</v>
      </c>
      <c r="G345" s="37">
        <v>0</v>
      </c>
    </row>
    <row r="346" spans="1:7" s="22" customFormat="1" ht="15.75" customHeight="1">
      <c r="A346" s="41" t="s">
        <v>491</v>
      </c>
      <c r="B346" s="41"/>
      <c r="C346" s="41"/>
      <c r="D346" s="41"/>
      <c r="E346" s="41"/>
      <c r="F346" s="37">
        <v>0</v>
      </c>
      <c r="G346" s="37">
        <v>0</v>
      </c>
    </row>
    <row r="347" spans="1:7" s="22" customFormat="1" ht="15.75" customHeight="1">
      <c r="A347" s="41" t="s">
        <v>610</v>
      </c>
      <c r="B347" s="41"/>
      <c r="C347" s="41"/>
      <c r="D347" s="41"/>
      <c r="E347" s="41"/>
      <c r="F347" s="37">
        <v>0</v>
      </c>
      <c r="G347" s="37">
        <v>0</v>
      </c>
    </row>
    <row r="348" spans="1:7" s="22" customFormat="1" ht="16.5" customHeight="1">
      <c r="A348" s="41" t="s">
        <v>11</v>
      </c>
      <c r="B348" s="41"/>
      <c r="C348" s="41"/>
      <c r="D348" s="41"/>
      <c r="E348" s="41"/>
      <c r="F348" s="37">
        <v>0</v>
      </c>
      <c r="G348" s="37">
        <v>0</v>
      </c>
    </row>
    <row r="349" spans="1:7" s="22" customFormat="1" ht="15.75" customHeight="1">
      <c r="A349" s="41" t="s">
        <v>611</v>
      </c>
      <c r="B349" s="41"/>
      <c r="C349" s="41"/>
      <c r="D349" s="41"/>
      <c r="E349" s="41"/>
      <c r="F349" s="37">
        <f>SUM(F350:F352)</f>
        <v>400222156987</v>
      </c>
      <c r="G349" s="37">
        <v>0</v>
      </c>
    </row>
    <row r="350" spans="1:7" s="22" customFormat="1" ht="15.75" customHeight="1">
      <c r="A350" s="41" t="s">
        <v>599</v>
      </c>
      <c r="B350" s="41"/>
      <c r="C350" s="41"/>
      <c r="D350" s="41"/>
      <c r="E350" s="41"/>
      <c r="F350" s="37">
        <v>0</v>
      </c>
      <c r="G350" s="37">
        <v>0</v>
      </c>
    </row>
    <row r="351" spans="1:7" s="22" customFormat="1" ht="15.75" customHeight="1">
      <c r="A351" s="41" t="s">
        <v>612</v>
      </c>
      <c r="B351" s="41"/>
      <c r="C351" s="41"/>
      <c r="D351" s="41"/>
      <c r="E351" s="41"/>
      <c r="F351" s="37">
        <v>399917330774</v>
      </c>
      <c r="G351" s="37">
        <v>0</v>
      </c>
    </row>
    <row r="352" spans="1:7" s="22" customFormat="1" ht="15.75" customHeight="1">
      <c r="A352" s="41" t="s">
        <v>613</v>
      </c>
      <c r="B352" s="41"/>
      <c r="C352" s="41"/>
      <c r="D352" s="41"/>
      <c r="E352" s="41"/>
      <c r="F352" s="37">
        <v>304826213</v>
      </c>
      <c r="G352" s="37">
        <v>0</v>
      </c>
    </row>
    <row r="353" spans="1:7" s="22" customFormat="1" ht="15.75" customHeight="1">
      <c r="A353" s="41" t="s">
        <v>11</v>
      </c>
      <c r="B353" s="41"/>
      <c r="C353" s="41"/>
      <c r="D353" s="41"/>
      <c r="E353" s="41"/>
      <c r="F353" s="37">
        <v>0</v>
      </c>
      <c r="G353" s="37">
        <v>0</v>
      </c>
    </row>
    <row r="354" spans="1:7" s="22" customFormat="1" ht="15.75" customHeight="1">
      <c r="A354" s="41" t="s">
        <v>614</v>
      </c>
      <c r="B354" s="41"/>
      <c r="C354" s="41"/>
      <c r="D354" s="41"/>
      <c r="E354" s="41"/>
      <c r="F354" s="37">
        <v>0</v>
      </c>
      <c r="G354" s="37">
        <v>0</v>
      </c>
    </row>
    <row r="355" spans="1:7" s="22" customFormat="1" ht="15.75" customHeight="1">
      <c r="A355" s="41" t="s">
        <v>615</v>
      </c>
      <c r="B355" s="41"/>
      <c r="C355" s="41"/>
      <c r="D355" s="41"/>
      <c r="E355" s="41"/>
      <c r="F355" s="37">
        <v>379993592705</v>
      </c>
      <c r="G355" s="37"/>
    </row>
    <row r="356" spans="1:7" s="22" customFormat="1" ht="15.75" customHeight="1">
      <c r="A356" s="41" t="s">
        <v>616</v>
      </c>
      <c r="B356" s="41"/>
      <c r="C356" s="41"/>
      <c r="D356" s="41"/>
      <c r="E356" s="41"/>
      <c r="F356" s="37"/>
      <c r="G356" s="37">
        <v>0</v>
      </c>
    </row>
    <row r="357" spans="1:7" s="22" customFormat="1" ht="15.75" customHeight="1">
      <c r="A357" s="41" t="s">
        <v>617</v>
      </c>
      <c r="B357" s="41"/>
      <c r="C357" s="41"/>
      <c r="D357" s="41"/>
      <c r="E357" s="41"/>
      <c r="F357" s="37">
        <v>0</v>
      </c>
      <c r="G357" s="37">
        <v>0</v>
      </c>
    </row>
    <row r="358" spans="1:7" s="22" customFormat="1" ht="15.75" customHeight="1">
      <c r="A358" s="41" t="s">
        <v>618</v>
      </c>
      <c r="B358" s="41"/>
      <c r="C358" s="41"/>
      <c r="D358" s="41"/>
      <c r="E358" s="41"/>
      <c r="F358" s="37">
        <v>0</v>
      </c>
      <c r="G358" s="37">
        <v>0</v>
      </c>
    </row>
    <row r="359" spans="1:7" s="22" customFormat="1" ht="15.75" customHeight="1">
      <c r="A359" s="41" t="s">
        <v>619</v>
      </c>
      <c r="B359" s="41"/>
      <c r="C359" s="41"/>
      <c r="D359" s="41"/>
      <c r="E359" s="41"/>
      <c r="F359" s="37">
        <v>0</v>
      </c>
      <c r="G359" s="37">
        <v>0</v>
      </c>
    </row>
    <row r="360" spans="1:7" s="22" customFormat="1" ht="15.75" customHeight="1">
      <c r="A360" s="41" t="s">
        <v>620</v>
      </c>
      <c r="B360" s="41"/>
      <c r="C360" s="41"/>
      <c r="D360" s="41"/>
      <c r="E360" s="41"/>
      <c r="F360" s="37">
        <v>0</v>
      </c>
      <c r="G360" s="37">
        <v>0</v>
      </c>
    </row>
    <row r="361" spans="1:7" s="22" customFormat="1" ht="15.75" customHeight="1">
      <c r="A361" s="41" t="s">
        <v>621</v>
      </c>
      <c r="B361" s="41"/>
      <c r="C361" s="41"/>
      <c r="D361" s="41"/>
      <c r="E361" s="41"/>
      <c r="F361" s="37">
        <v>0</v>
      </c>
      <c r="G361" s="37">
        <v>0</v>
      </c>
    </row>
    <row r="362" spans="1:7" s="22" customFormat="1" ht="15.75" customHeight="1">
      <c r="A362" s="41" t="s">
        <v>622</v>
      </c>
      <c r="B362" s="41"/>
      <c r="C362" s="41"/>
      <c r="D362" s="41"/>
      <c r="E362" s="41"/>
      <c r="F362" s="37">
        <v>0</v>
      </c>
      <c r="G362" s="37">
        <v>0</v>
      </c>
    </row>
    <row r="363" spans="1:7" s="22" customFormat="1" ht="15.75" customHeight="1">
      <c r="A363" s="43" t="s">
        <v>554</v>
      </c>
      <c r="B363" s="43"/>
      <c r="C363" s="43"/>
      <c r="D363" s="43"/>
      <c r="E363" s="43"/>
      <c r="F363" s="44">
        <f>F355+F356+F357+F358+F359+F360+F361+F362</f>
        <v>379993592705</v>
      </c>
      <c r="G363" s="44">
        <f>G355+G356+G357+G358+G359+G360+G361+G362</f>
        <v>0</v>
      </c>
    </row>
    <row r="364" spans="1:7" s="22" customFormat="1" ht="15.75" customHeight="1">
      <c r="A364" s="41" t="s">
        <v>11</v>
      </c>
      <c r="B364" s="41"/>
      <c r="C364" s="41"/>
      <c r="D364" s="41"/>
      <c r="E364" s="41"/>
      <c r="F364" s="37">
        <v>0</v>
      </c>
      <c r="G364" s="37">
        <v>0</v>
      </c>
    </row>
    <row r="365" spans="1:7" s="22" customFormat="1" ht="15.75" customHeight="1">
      <c r="A365" s="41" t="s">
        <v>623</v>
      </c>
      <c r="B365" s="41"/>
      <c r="C365" s="41"/>
      <c r="D365" s="41"/>
      <c r="E365" s="41"/>
      <c r="F365" s="37">
        <v>0</v>
      </c>
      <c r="G365" s="37">
        <v>0</v>
      </c>
    </row>
    <row r="366" spans="1:7" s="22" customFormat="1" ht="15.75" customHeight="1">
      <c r="A366" s="41" t="s">
        <v>624</v>
      </c>
      <c r="B366" s="41"/>
      <c r="C366" s="41"/>
      <c r="D366" s="41"/>
      <c r="E366" s="41"/>
      <c r="F366" s="23">
        <v>3163644444</v>
      </c>
      <c r="G366" s="37">
        <v>0</v>
      </c>
    </row>
    <row r="367" spans="1:7" s="22" customFormat="1" ht="15.75" customHeight="1">
      <c r="A367" s="41" t="s">
        <v>625</v>
      </c>
      <c r="B367" s="41"/>
      <c r="C367" s="41"/>
      <c r="D367" s="41"/>
      <c r="E367" s="41"/>
      <c r="F367" s="42">
        <v>0</v>
      </c>
      <c r="G367" s="37">
        <v>0</v>
      </c>
    </row>
    <row r="368" spans="1:7" s="22" customFormat="1" ht="15.75" customHeight="1">
      <c r="A368" s="41" t="s">
        <v>626</v>
      </c>
      <c r="B368" s="41"/>
      <c r="C368" s="41"/>
      <c r="D368" s="41"/>
      <c r="E368" s="41"/>
      <c r="F368" s="42">
        <f>4207500000</f>
        <v>4207500000</v>
      </c>
      <c r="G368" s="37">
        <v>0</v>
      </c>
    </row>
    <row r="369" spans="1:9" s="22" customFormat="1" ht="15.75" customHeight="1">
      <c r="A369" s="41" t="s">
        <v>627</v>
      </c>
      <c r="B369" s="41"/>
      <c r="C369" s="41"/>
      <c r="D369" s="41"/>
      <c r="E369" s="41"/>
      <c r="F369" s="42">
        <v>0</v>
      </c>
      <c r="G369" s="37">
        <v>0</v>
      </c>
      <c r="I369" s="23"/>
    </row>
    <row r="370" spans="1:7" s="22" customFormat="1" ht="15.75" customHeight="1">
      <c r="A370" s="41" t="s">
        <v>628</v>
      </c>
      <c r="B370" s="41"/>
      <c r="C370" s="41"/>
      <c r="D370" s="41"/>
      <c r="E370" s="41"/>
      <c r="F370" s="42">
        <f>1200350131</f>
        <v>1200350131</v>
      </c>
      <c r="G370" s="37">
        <v>0</v>
      </c>
    </row>
    <row r="371" spans="1:7" s="22" customFormat="1" ht="15.75" customHeight="1">
      <c r="A371" s="41" t="s">
        <v>629</v>
      </c>
      <c r="B371" s="41"/>
      <c r="C371" s="41"/>
      <c r="D371" s="41"/>
      <c r="E371" s="41"/>
      <c r="F371" s="42">
        <v>0</v>
      </c>
      <c r="G371" s="37">
        <v>0</v>
      </c>
    </row>
    <row r="372" spans="1:7" s="22" customFormat="1" ht="15.75" customHeight="1">
      <c r="A372" s="41" t="s">
        <v>630</v>
      </c>
      <c r="B372" s="41"/>
      <c r="C372" s="41"/>
      <c r="D372" s="41"/>
      <c r="E372" s="41"/>
      <c r="F372" s="42">
        <v>0</v>
      </c>
      <c r="G372" s="37">
        <v>0</v>
      </c>
    </row>
    <row r="373" spans="1:7" s="22" customFormat="1" ht="15.75" customHeight="1">
      <c r="A373" s="41" t="s">
        <v>631</v>
      </c>
      <c r="B373" s="41"/>
      <c r="C373" s="41"/>
      <c r="D373" s="41"/>
      <c r="E373" s="41"/>
      <c r="F373" s="42">
        <v>867415196</v>
      </c>
      <c r="G373" s="37">
        <v>0</v>
      </c>
    </row>
    <row r="374" spans="1:7" s="22" customFormat="1" ht="15.75" customHeight="1">
      <c r="A374" s="43" t="s">
        <v>554</v>
      </c>
      <c r="B374" s="43"/>
      <c r="C374" s="43"/>
      <c r="D374" s="43"/>
      <c r="E374" s="43"/>
      <c r="F374" s="44">
        <f>F366+F367+F368+F369+F370+F371+F372+F373</f>
        <v>9438909771</v>
      </c>
      <c r="G374" s="44">
        <f>G366+G367+G368+G369+G370+G371+G372+G373</f>
        <v>0</v>
      </c>
    </row>
    <row r="375" spans="1:7" s="22" customFormat="1" ht="15.75" customHeight="1">
      <c r="A375" s="29" t="s">
        <v>11</v>
      </c>
      <c r="B375" s="41"/>
      <c r="C375" s="41"/>
      <c r="D375" s="41"/>
      <c r="E375" s="41"/>
      <c r="F375" s="37">
        <v>0</v>
      </c>
      <c r="G375" s="37">
        <v>0</v>
      </c>
    </row>
    <row r="376" spans="1:7" s="22" customFormat="1" ht="15.75" customHeight="1">
      <c r="A376" s="29" t="s">
        <v>632</v>
      </c>
      <c r="B376" s="41"/>
      <c r="C376" s="41"/>
      <c r="D376" s="41"/>
      <c r="E376" s="41"/>
      <c r="F376" s="37">
        <v>0</v>
      </c>
      <c r="G376" s="37">
        <v>0</v>
      </c>
    </row>
    <row r="377" spans="1:7" s="22" customFormat="1" ht="15.75" customHeight="1">
      <c r="A377" s="29" t="s">
        <v>633</v>
      </c>
      <c r="B377" s="41"/>
      <c r="C377" s="41"/>
      <c r="D377" s="41"/>
      <c r="E377" s="41"/>
      <c r="F377" s="37">
        <v>298528548</v>
      </c>
      <c r="G377" s="37">
        <v>0</v>
      </c>
    </row>
    <row r="378" spans="1:7" s="22" customFormat="1" ht="15.75" customHeight="1">
      <c r="A378" s="29" t="s">
        <v>634</v>
      </c>
      <c r="B378" s="41"/>
      <c r="C378" s="41"/>
      <c r="D378" s="41"/>
      <c r="E378" s="41"/>
      <c r="F378" s="37">
        <v>0</v>
      </c>
      <c r="G378" s="37">
        <v>0</v>
      </c>
    </row>
    <row r="379" spans="1:7" s="22" customFormat="1" ht="15.75" customHeight="1">
      <c r="A379" s="29" t="s">
        <v>635</v>
      </c>
      <c r="B379" s="41"/>
      <c r="C379" s="41"/>
      <c r="D379" s="41"/>
      <c r="E379" s="41"/>
      <c r="F379" s="37">
        <v>0</v>
      </c>
      <c r="G379" s="37">
        <v>0</v>
      </c>
    </row>
    <row r="380" spans="1:7" s="22" customFormat="1" ht="15.75" customHeight="1">
      <c r="A380" s="29" t="s">
        <v>636</v>
      </c>
      <c r="B380" s="41"/>
      <c r="C380" s="41"/>
      <c r="D380" s="41"/>
      <c r="E380" s="41"/>
      <c r="F380" s="37">
        <v>0</v>
      </c>
      <c r="G380" s="37">
        <v>0</v>
      </c>
    </row>
    <row r="381" spans="1:7" s="22" customFormat="1" ht="15.75" customHeight="1">
      <c r="A381" s="29" t="s">
        <v>637</v>
      </c>
      <c r="B381" s="41"/>
      <c r="C381" s="41"/>
      <c r="D381" s="41"/>
      <c r="E381" s="41"/>
      <c r="F381" s="37">
        <v>0</v>
      </c>
      <c r="G381" s="37">
        <v>0</v>
      </c>
    </row>
    <row r="382" spans="1:7" s="22" customFormat="1" ht="15.75" customHeight="1">
      <c r="A382" s="29" t="s">
        <v>638</v>
      </c>
      <c r="B382" s="41"/>
      <c r="C382" s="41"/>
      <c r="D382" s="41"/>
      <c r="E382" s="41"/>
      <c r="F382" s="37">
        <v>0</v>
      </c>
      <c r="G382" s="37">
        <v>0</v>
      </c>
    </row>
    <row r="383" spans="1:7" s="22" customFormat="1" ht="15.75" customHeight="1">
      <c r="A383" s="29" t="s">
        <v>639</v>
      </c>
      <c r="B383" s="41"/>
      <c r="C383" s="41"/>
      <c r="D383" s="41"/>
      <c r="E383" s="41"/>
      <c r="F383" s="37">
        <v>0</v>
      </c>
      <c r="G383" s="37">
        <v>0</v>
      </c>
    </row>
    <row r="384" spans="1:7" s="22" customFormat="1" ht="15.75" customHeight="1">
      <c r="A384" s="29" t="s">
        <v>640</v>
      </c>
      <c r="B384" s="41"/>
      <c r="C384" s="41"/>
      <c r="D384" s="41"/>
      <c r="E384" s="41"/>
      <c r="F384" s="37">
        <v>0</v>
      </c>
      <c r="G384" s="37">
        <v>0</v>
      </c>
    </row>
    <row r="385" spans="1:7" s="22" customFormat="1" ht="15.75" customHeight="1">
      <c r="A385" s="31" t="s">
        <v>554</v>
      </c>
      <c r="B385" s="43"/>
      <c r="C385" s="43"/>
      <c r="D385" s="43"/>
      <c r="E385" s="43"/>
      <c r="F385" s="44">
        <f>F377+F378+F379+F380+F381+F382+F383+F384</f>
        <v>298528548</v>
      </c>
      <c r="G385" s="44">
        <f>G377+G378+G379+G380+G381+G382+G383+G384</f>
        <v>0</v>
      </c>
    </row>
    <row r="386" spans="1:7" s="22" customFormat="1" ht="15.75" customHeight="1">
      <c r="A386" s="29" t="s">
        <v>11</v>
      </c>
      <c r="B386" s="41"/>
      <c r="C386" s="41"/>
      <c r="D386" s="41"/>
      <c r="E386" s="41"/>
      <c r="F386" s="37">
        <v>0</v>
      </c>
      <c r="G386" s="37">
        <v>0</v>
      </c>
    </row>
    <row r="387" spans="1:7" s="22" customFormat="1" ht="15.75" customHeight="1">
      <c r="A387" s="29" t="s">
        <v>641</v>
      </c>
      <c r="B387" s="41"/>
      <c r="C387" s="41"/>
      <c r="D387" s="41"/>
      <c r="E387" s="41"/>
      <c r="F387" s="42"/>
      <c r="G387" s="37">
        <f>G390</f>
        <v>0</v>
      </c>
    </row>
    <row r="388" spans="1:7" s="22" customFormat="1" ht="15.75" customHeight="1">
      <c r="A388" s="29" t="s">
        <v>642</v>
      </c>
      <c r="B388" s="41"/>
      <c r="C388" s="41"/>
      <c r="D388" s="41"/>
      <c r="E388" s="41"/>
      <c r="F388" s="42">
        <v>1075013579</v>
      </c>
      <c r="G388" s="37">
        <v>0</v>
      </c>
    </row>
    <row r="389" spans="1:7" s="22" customFormat="1" ht="15.75" customHeight="1">
      <c r="A389" s="29" t="s">
        <v>643</v>
      </c>
      <c r="B389" s="41"/>
      <c r="C389" s="41"/>
      <c r="D389" s="41"/>
      <c r="E389" s="41"/>
      <c r="F389" s="42">
        <v>15940728</v>
      </c>
      <c r="G389" s="37">
        <v>0</v>
      </c>
    </row>
    <row r="390" spans="1:7" s="22" customFormat="1" ht="15.75" customHeight="1">
      <c r="A390" s="29" t="s">
        <v>644</v>
      </c>
      <c r="B390" s="41"/>
      <c r="C390" s="41"/>
      <c r="D390" s="41"/>
      <c r="E390" s="41"/>
      <c r="F390" s="82">
        <f>F388+F389</f>
        <v>1090954307</v>
      </c>
      <c r="G390" s="37">
        <v>0</v>
      </c>
    </row>
    <row r="391" spans="1:7" s="22" customFormat="1" ht="15.75" customHeight="1">
      <c r="A391" s="29" t="s">
        <v>11</v>
      </c>
      <c r="B391" s="41"/>
      <c r="C391" s="41"/>
      <c r="D391" s="41"/>
      <c r="E391" s="41"/>
      <c r="F391" s="37"/>
      <c r="G391" s="37">
        <v>0</v>
      </c>
    </row>
    <row r="392" spans="1:7" s="22" customFormat="1" ht="15.75" customHeight="1">
      <c r="A392" s="29" t="s">
        <v>645</v>
      </c>
      <c r="B392" s="41"/>
      <c r="C392" s="41"/>
      <c r="D392" s="41"/>
      <c r="E392" s="41"/>
      <c r="F392" s="37"/>
      <c r="G392" s="37">
        <f>G398</f>
        <v>0</v>
      </c>
    </row>
    <row r="393" spans="1:7" s="22" customFormat="1" ht="15.75" customHeight="1">
      <c r="A393" s="120" t="s">
        <v>646</v>
      </c>
      <c r="B393" s="120"/>
      <c r="C393" s="120"/>
      <c r="D393" s="120"/>
      <c r="E393" s="120"/>
      <c r="F393" s="120"/>
      <c r="G393" s="120"/>
    </row>
    <row r="394" spans="1:7" s="22" customFormat="1" ht="15.75" customHeight="1">
      <c r="A394" s="120" t="s">
        <v>647</v>
      </c>
      <c r="B394" s="120"/>
      <c r="C394" s="120"/>
      <c r="D394" s="120"/>
      <c r="E394" s="120"/>
      <c r="F394" s="120"/>
      <c r="G394" s="120"/>
    </row>
    <row r="395" spans="1:7" s="22" customFormat="1" ht="15.75" customHeight="1">
      <c r="A395" s="120" t="s">
        <v>648</v>
      </c>
      <c r="B395" s="120"/>
      <c r="C395" s="120"/>
      <c r="D395" s="120"/>
      <c r="E395" s="120"/>
      <c r="F395" s="120"/>
      <c r="G395" s="120"/>
    </row>
    <row r="396" spans="1:7" s="22" customFormat="1" ht="15.75" customHeight="1">
      <c r="A396" s="120" t="s">
        <v>649</v>
      </c>
      <c r="B396" s="120"/>
      <c r="C396" s="120"/>
      <c r="D396" s="120"/>
      <c r="E396" s="120"/>
      <c r="F396" s="120"/>
      <c r="G396" s="120"/>
    </row>
    <row r="397" spans="1:7" s="22" customFormat="1" ht="15.75" customHeight="1">
      <c r="A397" s="120" t="s">
        <v>650</v>
      </c>
      <c r="B397" s="120"/>
      <c r="C397" s="120"/>
      <c r="D397" s="120"/>
      <c r="E397" s="120"/>
      <c r="F397" s="120"/>
      <c r="G397" s="120"/>
    </row>
    <row r="398" spans="1:7" s="22" customFormat="1" ht="15.75" customHeight="1">
      <c r="A398" s="120" t="s">
        <v>651</v>
      </c>
      <c r="B398" s="120"/>
      <c r="C398" s="120"/>
      <c r="D398" s="120"/>
      <c r="E398" s="120"/>
      <c r="F398" s="120"/>
      <c r="G398" s="120"/>
    </row>
    <row r="399" spans="1:7" s="22" customFormat="1" ht="15">
      <c r="A399" s="29" t="s">
        <v>11</v>
      </c>
      <c r="B399" s="41"/>
      <c r="C399" s="41"/>
      <c r="D399" s="41"/>
      <c r="E399" s="41"/>
      <c r="F399" s="37"/>
      <c r="G399" s="37">
        <v>0</v>
      </c>
    </row>
    <row r="400" spans="1:7" s="22" customFormat="1" ht="15.75" customHeight="1">
      <c r="A400" s="29" t="s">
        <v>652</v>
      </c>
      <c r="B400" s="41"/>
      <c r="C400" s="41"/>
      <c r="D400" s="41"/>
      <c r="E400" s="41"/>
      <c r="F400" s="37"/>
      <c r="G400" s="37">
        <v>0</v>
      </c>
    </row>
    <row r="401" spans="1:7" s="22" customFormat="1" ht="15.75" customHeight="1">
      <c r="A401" s="29" t="s">
        <v>653</v>
      </c>
      <c r="B401" s="41"/>
      <c r="C401" s="41"/>
      <c r="D401" s="41"/>
      <c r="E401" s="41"/>
      <c r="F401" s="37">
        <v>0</v>
      </c>
      <c r="G401" s="37">
        <v>0</v>
      </c>
    </row>
    <row r="402" spans="1:7" s="22" customFormat="1" ht="15.75" customHeight="1">
      <c r="A402" s="29" t="s">
        <v>654</v>
      </c>
      <c r="B402" s="41"/>
      <c r="C402" s="41"/>
      <c r="D402" s="41"/>
      <c r="E402" s="41"/>
      <c r="F402" s="37">
        <v>19152679642</v>
      </c>
      <c r="G402" s="37">
        <v>0</v>
      </c>
    </row>
    <row r="403" spans="1:7" s="22" customFormat="1" ht="15.75" customHeight="1">
      <c r="A403" s="29" t="s">
        <v>655</v>
      </c>
      <c r="B403" s="41"/>
      <c r="C403" s="41"/>
      <c r="D403" s="41"/>
      <c r="E403" s="41"/>
      <c r="F403" s="37">
        <v>1507838300</v>
      </c>
      <c r="G403" s="37">
        <v>0</v>
      </c>
    </row>
    <row r="404" spans="1:7" s="22" customFormat="1" ht="15.75" customHeight="1">
      <c r="A404" s="29" t="s">
        <v>656</v>
      </c>
      <c r="B404" s="41"/>
      <c r="C404" s="41"/>
      <c r="D404" s="41"/>
      <c r="E404" s="41"/>
      <c r="F404" s="37">
        <v>663311618</v>
      </c>
      <c r="G404" s="37">
        <v>0</v>
      </c>
    </row>
    <row r="405" spans="1:7" s="22" customFormat="1" ht="15.75" customHeight="1">
      <c r="A405" s="29" t="s">
        <v>657</v>
      </c>
      <c r="B405" s="41"/>
      <c r="C405" s="41"/>
      <c r="D405" s="41"/>
      <c r="E405" s="41"/>
      <c r="F405" s="37">
        <v>0</v>
      </c>
      <c r="G405" s="37">
        <v>0</v>
      </c>
    </row>
    <row r="406" spans="1:7" s="22" customFormat="1" ht="15.75" customHeight="1">
      <c r="A406" s="43" t="s">
        <v>554</v>
      </c>
      <c r="B406" s="43"/>
      <c r="C406" s="43"/>
      <c r="D406" s="43"/>
      <c r="E406" s="43"/>
      <c r="F406" s="44">
        <v>19152679642</v>
      </c>
      <c r="G406" s="44">
        <v>0</v>
      </c>
    </row>
    <row r="407" spans="1:7" s="22" customFormat="1" ht="15.75" customHeight="1">
      <c r="A407" s="41" t="s">
        <v>11</v>
      </c>
      <c r="B407" s="41"/>
      <c r="C407" s="41"/>
      <c r="D407" s="41"/>
      <c r="E407" s="41"/>
      <c r="F407" s="37">
        <v>0</v>
      </c>
      <c r="G407" s="37">
        <v>0</v>
      </c>
    </row>
    <row r="408" spans="1:7" s="22" customFormat="1" ht="15.75" customHeight="1">
      <c r="A408" s="43" t="s">
        <v>658</v>
      </c>
      <c r="B408" s="43"/>
      <c r="C408" s="43"/>
      <c r="D408" s="43"/>
      <c r="E408" s="43"/>
      <c r="F408" s="44"/>
      <c r="G408" s="44">
        <v>0</v>
      </c>
    </row>
    <row r="409" spans="1:7" s="22" customFormat="1" ht="15.75" customHeight="1">
      <c r="A409" s="41" t="s">
        <v>11</v>
      </c>
      <c r="B409" s="41"/>
      <c r="C409" s="41"/>
      <c r="D409" s="41"/>
      <c r="E409" s="41"/>
      <c r="F409" s="37"/>
      <c r="G409" s="37">
        <v>0</v>
      </c>
    </row>
    <row r="410" spans="1:7" s="22" customFormat="1" ht="15.75" customHeight="1">
      <c r="A410" s="29" t="s">
        <v>659</v>
      </c>
      <c r="B410" s="29"/>
      <c r="C410" s="29"/>
      <c r="D410" s="29"/>
      <c r="E410" s="29"/>
      <c r="F410" s="40"/>
      <c r="G410" s="40">
        <v>0</v>
      </c>
    </row>
    <row r="411" spans="1:7" s="22" customFormat="1" ht="15.75" customHeight="1">
      <c r="A411" s="29" t="s">
        <v>11</v>
      </c>
      <c r="B411" s="29"/>
      <c r="C411" s="29"/>
      <c r="D411" s="29"/>
      <c r="E411" s="29"/>
      <c r="F411" s="40"/>
      <c r="G411" s="40">
        <v>0</v>
      </c>
    </row>
    <row r="412" spans="1:7" s="22" customFormat="1" ht="15.75" customHeight="1">
      <c r="A412" s="29" t="s">
        <v>660</v>
      </c>
      <c r="B412" s="29"/>
      <c r="C412" s="29"/>
      <c r="D412" s="29"/>
      <c r="E412" s="29"/>
      <c r="F412" s="40"/>
      <c r="G412" s="40">
        <v>0</v>
      </c>
    </row>
    <row r="413" spans="1:7" s="22" customFormat="1" ht="15.75" customHeight="1">
      <c r="A413" s="29" t="s">
        <v>661</v>
      </c>
      <c r="B413" s="29"/>
      <c r="C413" s="29"/>
      <c r="D413" s="29"/>
      <c r="E413" s="29"/>
      <c r="F413" s="40"/>
      <c r="G413" s="40">
        <v>0</v>
      </c>
    </row>
    <row r="414" spans="1:7" s="22" customFormat="1" ht="15.75" customHeight="1">
      <c r="A414" s="29" t="s">
        <v>662</v>
      </c>
      <c r="B414" s="29"/>
      <c r="C414" s="29"/>
      <c r="D414" s="29"/>
      <c r="E414" s="29"/>
      <c r="F414" s="40"/>
      <c r="G414" s="40">
        <v>0</v>
      </c>
    </row>
    <row r="415" spans="1:7" s="22" customFormat="1" ht="15.75" customHeight="1">
      <c r="A415" s="29" t="s">
        <v>663</v>
      </c>
      <c r="B415" s="29"/>
      <c r="C415" s="29"/>
      <c r="D415" s="29"/>
      <c r="E415" s="29"/>
      <c r="F415" s="40"/>
      <c r="G415" s="40">
        <v>0</v>
      </c>
    </row>
    <row r="416" spans="1:7" s="22" customFormat="1" ht="15.75" customHeight="1">
      <c r="A416" s="29" t="s">
        <v>664</v>
      </c>
      <c r="B416" s="29"/>
      <c r="C416" s="29"/>
      <c r="D416" s="29"/>
      <c r="E416" s="29"/>
      <c r="F416" s="40"/>
      <c r="G416" s="40">
        <v>0</v>
      </c>
    </row>
    <row r="417" spans="1:7" s="22" customFormat="1" ht="15.75" customHeight="1">
      <c r="A417" s="29" t="s">
        <v>665</v>
      </c>
      <c r="B417" s="29"/>
      <c r="C417" s="29"/>
      <c r="D417" s="29"/>
      <c r="E417" s="29"/>
      <c r="F417" s="40"/>
      <c r="G417" s="40"/>
    </row>
    <row r="418" spans="1:7" s="22" customFormat="1" ht="15.75" customHeight="1">
      <c r="A418" s="29" t="s">
        <v>666</v>
      </c>
      <c r="B418" s="29"/>
      <c r="C418" s="29"/>
      <c r="D418" s="29"/>
      <c r="E418" s="29"/>
      <c r="F418" s="40"/>
      <c r="G418" s="40"/>
    </row>
    <row r="419" spans="1:7" s="22" customFormat="1" ht="30.75" customHeight="1">
      <c r="A419" s="99" t="s">
        <v>667</v>
      </c>
      <c r="B419" s="99"/>
      <c r="C419" s="99"/>
      <c r="D419" s="99"/>
      <c r="E419" s="99"/>
      <c r="F419" s="99"/>
      <c r="G419" s="99"/>
    </row>
    <row r="420" spans="1:7" s="22" customFormat="1" ht="32.25" customHeight="1">
      <c r="A420" s="99" t="s">
        <v>668</v>
      </c>
      <c r="B420" s="99"/>
      <c r="C420" s="99"/>
      <c r="D420" s="99"/>
      <c r="E420" s="99"/>
      <c r="F420" s="99"/>
      <c r="G420" s="99"/>
    </row>
    <row r="421" spans="1:7" s="22" customFormat="1" ht="15.75" customHeight="1">
      <c r="A421" s="29" t="s">
        <v>11</v>
      </c>
      <c r="B421" s="29"/>
      <c r="C421" s="29"/>
      <c r="D421" s="29"/>
      <c r="E421" s="29"/>
      <c r="F421" s="40">
        <v>0</v>
      </c>
      <c r="G421" s="40">
        <v>0</v>
      </c>
    </row>
    <row r="422" spans="1:7" s="22" customFormat="1" ht="15.75" customHeight="1">
      <c r="A422" s="31" t="s">
        <v>669</v>
      </c>
      <c r="B422" s="31"/>
      <c r="C422" s="31"/>
      <c r="D422" s="31"/>
      <c r="E422" s="31"/>
      <c r="F422" s="83">
        <v>0</v>
      </c>
      <c r="G422" s="83">
        <v>0</v>
      </c>
    </row>
    <row r="423" spans="1:7" s="22" customFormat="1" ht="15.75" customHeight="1">
      <c r="A423" s="29" t="s">
        <v>11</v>
      </c>
      <c r="B423" s="29"/>
      <c r="C423" s="29"/>
      <c r="D423" s="29"/>
      <c r="E423" s="29"/>
      <c r="F423" s="40">
        <v>0</v>
      </c>
      <c r="G423" s="40">
        <v>0</v>
      </c>
    </row>
    <row r="424" spans="1:7" s="22" customFormat="1" ht="15.75" customHeight="1">
      <c r="A424" s="29" t="s">
        <v>670</v>
      </c>
      <c r="B424" s="29"/>
      <c r="C424" s="29"/>
      <c r="D424" s="29"/>
      <c r="E424" s="29"/>
      <c r="F424" s="40">
        <v>0</v>
      </c>
      <c r="G424" s="40">
        <v>0</v>
      </c>
    </row>
    <row r="425" spans="1:7" s="22" customFormat="1" ht="15.75" customHeight="1">
      <c r="A425" s="29" t="s">
        <v>671</v>
      </c>
      <c r="B425" s="29"/>
      <c r="C425" s="29"/>
      <c r="D425" s="29"/>
      <c r="E425" s="29"/>
      <c r="F425" s="40">
        <v>0</v>
      </c>
      <c r="G425" s="40">
        <v>0</v>
      </c>
    </row>
    <row r="426" spans="1:7" s="22" customFormat="1" ht="15.75" customHeight="1">
      <c r="A426" s="29" t="s">
        <v>672</v>
      </c>
      <c r="B426" s="29"/>
      <c r="C426" s="29"/>
      <c r="D426" s="29"/>
      <c r="E426" s="29"/>
      <c r="F426" s="40">
        <v>0</v>
      </c>
      <c r="G426" s="40">
        <v>0</v>
      </c>
    </row>
    <row r="427" spans="1:7" s="22" customFormat="1" ht="15">
      <c r="A427" s="99" t="s">
        <v>673</v>
      </c>
      <c r="B427" s="99"/>
      <c r="C427" s="99"/>
      <c r="D427" s="99"/>
      <c r="E427" s="99"/>
      <c r="F427" s="99"/>
      <c r="G427" s="99"/>
    </row>
    <row r="428" spans="1:7" s="22" customFormat="1" ht="15">
      <c r="A428" s="29" t="s">
        <v>674</v>
      </c>
      <c r="B428" s="29"/>
      <c r="C428" s="29"/>
      <c r="D428" s="29"/>
      <c r="E428" s="29"/>
      <c r="F428" s="40"/>
      <c r="G428" s="40"/>
    </row>
    <row r="429" spans="1:7" s="22" customFormat="1" ht="15">
      <c r="A429" s="29" t="s">
        <v>675</v>
      </c>
      <c r="B429" s="29"/>
      <c r="C429" s="29"/>
      <c r="D429" s="29"/>
      <c r="E429" s="29"/>
      <c r="F429" s="40">
        <v>0</v>
      </c>
      <c r="G429" s="40">
        <v>0</v>
      </c>
    </row>
    <row r="430" spans="1:7" s="22" customFormat="1" ht="15">
      <c r="A430" s="29" t="s">
        <v>676</v>
      </c>
      <c r="B430" s="29"/>
      <c r="C430" s="29"/>
      <c r="D430" s="29"/>
      <c r="E430" s="29"/>
      <c r="F430" s="40">
        <v>0</v>
      </c>
      <c r="G430" s="40">
        <v>0</v>
      </c>
    </row>
    <row r="431" spans="1:7" s="22" customFormat="1" ht="15.75" customHeight="1">
      <c r="A431" s="29" t="s">
        <v>11</v>
      </c>
      <c r="B431" s="29"/>
      <c r="C431" s="29"/>
      <c r="D431" s="29"/>
      <c r="E431" s="29"/>
      <c r="F431" s="30">
        <v>0</v>
      </c>
      <c r="G431" s="30">
        <v>0</v>
      </c>
    </row>
    <row r="432" spans="1:11" ht="15.75" customHeight="1">
      <c r="A432" s="84"/>
      <c r="B432" s="84"/>
      <c r="C432" s="84"/>
      <c r="D432" s="84"/>
      <c r="E432" s="125" t="s">
        <v>677</v>
      </c>
      <c r="F432" s="125"/>
      <c r="G432" s="125"/>
      <c r="H432" s="85"/>
      <c r="I432" s="85"/>
      <c r="J432" s="85"/>
      <c r="K432" s="85"/>
    </row>
    <row r="433" spans="1:7" s="22" customFormat="1" ht="15.75" customHeight="1">
      <c r="A433" s="109" t="s">
        <v>678</v>
      </c>
      <c r="B433" s="109"/>
      <c r="C433" s="109"/>
      <c r="D433" s="109"/>
      <c r="E433" s="109"/>
      <c r="F433" s="109"/>
      <c r="G433" s="109"/>
    </row>
    <row r="434" spans="1:7" ht="15.75" customHeight="1">
      <c r="A434" s="1"/>
      <c r="B434" s="1"/>
      <c r="C434" s="1"/>
      <c r="D434" s="1"/>
      <c r="E434" s="1"/>
      <c r="F434" s="2"/>
      <c r="G434" s="2"/>
    </row>
    <row r="435" spans="1:7" ht="15.75" customHeight="1">
      <c r="A435" s="1"/>
      <c r="B435" s="1"/>
      <c r="C435" s="1"/>
      <c r="D435" s="1"/>
      <c r="E435" s="1"/>
      <c r="F435" s="2"/>
      <c r="G435" s="2"/>
    </row>
    <row r="436" spans="1:7" ht="15.75" customHeight="1">
      <c r="A436" s="1"/>
      <c r="B436" s="1"/>
      <c r="C436" s="1"/>
      <c r="D436" s="1"/>
      <c r="E436" s="1"/>
      <c r="F436" s="2"/>
      <c r="G436" s="2"/>
    </row>
    <row r="437" spans="1:7" ht="15.75" customHeight="1">
      <c r="A437" s="1"/>
      <c r="B437" s="1"/>
      <c r="C437" s="1"/>
      <c r="D437" s="1"/>
      <c r="E437" s="1"/>
      <c r="F437" s="2"/>
      <c r="G437" s="2"/>
    </row>
    <row r="438" spans="1:7" ht="15.75" customHeight="1">
      <c r="A438" s="1"/>
      <c r="B438" s="1"/>
      <c r="C438" s="1"/>
      <c r="D438" s="1"/>
      <c r="E438" s="1"/>
      <c r="F438" s="2"/>
      <c r="G438" s="2"/>
    </row>
    <row r="439" spans="1:7" ht="15.75" customHeight="1">
      <c r="A439" s="1"/>
      <c r="B439" s="1"/>
      <c r="C439" s="1"/>
      <c r="D439" s="1"/>
      <c r="E439" s="1"/>
      <c r="F439" s="2"/>
      <c r="G439" s="2"/>
    </row>
    <row r="440" spans="1:7" ht="15.75" customHeight="1">
      <c r="A440" s="109" t="s">
        <v>679</v>
      </c>
      <c r="B440" s="109"/>
      <c r="C440" s="109"/>
      <c r="D440" s="109"/>
      <c r="E440" s="109"/>
      <c r="F440" s="109"/>
      <c r="G440" s="109"/>
    </row>
  </sheetData>
  <autoFilter ref="A10:G431"/>
  <mergeCells count="68">
    <mergeCell ref="A103:G103"/>
    <mergeCell ref="A394:G394"/>
    <mergeCell ref="A393:G393"/>
    <mergeCell ref="A395:G395"/>
    <mergeCell ref="C147:D147"/>
    <mergeCell ref="C145:D145"/>
    <mergeCell ref="E141:F141"/>
    <mergeCell ref="E142:F142"/>
    <mergeCell ref="E143:F143"/>
    <mergeCell ref="E144:F144"/>
    <mergeCell ref="E432:G432"/>
    <mergeCell ref="A144:B144"/>
    <mergeCell ref="A149:B149"/>
    <mergeCell ref="A150:B150"/>
    <mergeCell ref="A396:G396"/>
    <mergeCell ref="A397:G397"/>
    <mergeCell ref="A398:G398"/>
    <mergeCell ref="C149:D149"/>
    <mergeCell ref="C146:D146"/>
    <mergeCell ref="C148:D148"/>
    <mergeCell ref="A17:G17"/>
    <mergeCell ref="A15:G15"/>
    <mergeCell ref="A62:G62"/>
    <mergeCell ref="A433:G433"/>
    <mergeCell ref="A420:G420"/>
    <mergeCell ref="A427:G427"/>
    <mergeCell ref="A419:G419"/>
    <mergeCell ref="C142:D142"/>
    <mergeCell ref="C143:D143"/>
    <mergeCell ref="A61:G61"/>
    <mergeCell ref="A55:G55"/>
    <mergeCell ref="A42:F42"/>
    <mergeCell ref="A5:G5"/>
    <mergeCell ref="A7:G7"/>
    <mergeCell ref="A21:G21"/>
    <mergeCell ref="A13:G13"/>
    <mergeCell ref="A14:G14"/>
    <mergeCell ref="A12:G12"/>
    <mergeCell ref="A18:G18"/>
    <mergeCell ref="A34:G34"/>
    <mergeCell ref="A36:G36"/>
    <mergeCell ref="A31:F31"/>
    <mergeCell ref="A47:G47"/>
    <mergeCell ref="A41:G41"/>
    <mergeCell ref="A22:G22"/>
    <mergeCell ref="A23:G23"/>
    <mergeCell ref="A26:G26"/>
    <mergeCell ref="A27:G27"/>
    <mergeCell ref="A440:G440"/>
    <mergeCell ref="A139:B139"/>
    <mergeCell ref="A140:B140"/>
    <mergeCell ref="A148:B148"/>
    <mergeCell ref="C139:D139"/>
    <mergeCell ref="C140:D140"/>
    <mergeCell ref="C141:D141"/>
    <mergeCell ref="C144:D144"/>
    <mergeCell ref="E145:F145"/>
    <mergeCell ref="E146:F146"/>
    <mergeCell ref="E151:F151"/>
    <mergeCell ref="A56:G56"/>
    <mergeCell ref="E147:F147"/>
    <mergeCell ref="E148:F148"/>
    <mergeCell ref="E149:F149"/>
    <mergeCell ref="E150:F150"/>
    <mergeCell ref="C150:D150"/>
    <mergeCell ref="C151:D151"/>
    <mergeCell ref="E139:F139"/>
    <mergeCell ref="E140:F140"/>
  </mergeCells>
  <printOptions horizontalCentered="1"/>
  <pageMargins left="0" right="0" top="0.4" bottom="0.5" header="0.25" footer="0.17"/>
  <pageSetup horizontalDpi="600" verticalDpi="600" orientation="portrait" paperSize="9" scale="90" r:id="rId1"/>
  <headerFooter alignWithMargins="0">
    <oddFooter>&amp;RPage: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NVThanh</dc:creator>
  <cp:keywords/>
  <dc:description/>
  <cp:lastModifiedBy>VNN.R9</cp:lastModifiedBy>
  <dcterms:created xsi:type="dcterms:W3CDTF">2008-04-23T03:58:56Z</dcterms:created>
  <dcterms:modified xsi:type="dcterms:W3CDTF">2008-04-23T08:39:38Z</dcterms:modified>
  <cp:category/>
  <cp:version/>
  <cp:contentType/>
  <cp:contentStatus/>
</cp:coreProperties>
</file>